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340"/>
  </bookViews>
  <sheets>
    <sheet name="救急（入院・外来）" sheetId="12" r:id="rId1"/>
    <sheet name="救急（市町村別）" sheetId="13" r:id="rId2"/>
    <sheet name="救急（来院方法別）" sheetId="14" r:id="rId3"/>
    <sheet name="主要傷病別" sheetId="15" r:id="rId4"/>
    <sheet name="退院患者疾病" sheetId="16" r:id="rId5"/>
  </sheets>
  <definedNames>
    <definedName name="_xlnm.Print_Area" localSheetId="0">'救急（入院・外来）'!$A$1:$O$22</definedName>
    <definedName name="_xlnm.Print_Area" localSheetId="2">'救急（来院方法別）'!$A$1:$L$16</definedName>
    <definedName name="_xlnm.Print_Area" localSheetId="4">退院患者疾病!$A$1:$J$25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3" l="1"/>
  <c r="K8" i="14" l="1"/>
  <c r="K7" i="14"/>
  <c r="K5" i="14"/>
  <c r="H8" i="14"/>
  <c r="H7" i="14"/>
  <c r="H5" i="14"/>
  <c r="E5" i="14" l="1"/>
  <c r="D9" i="14"/>
  <c r="C9" i="14"/>
  <c r="H9" i="14"/>
  <c r="G9" i="14"/>
  <c r="F9" i="14"/>
  <c r="K9" i="14"/>
  <c r="J9" i="14"/>
  <c r="I9" i="14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25" i="13"/>
  <c r="N25" i="13"/>
  <c r="M25" i="13"/>
  <c r="L25" i="13"/>
  <c r="N24" i="13"/>
  <c r="N23" i="13"/>
  <c r="N22" i="13"/>
  <c r="N21" i="13"/>
  <c r="N19" i="13"/>
  <c r="N20" i="13"/>
  <c r="N18" i="13"/>
  <c r="M21" i="13"/>
  <c r="L21" i="13"/>
  <c r="M17" i="13" l="1"/>
  <c r="N17" i="13"/>
  <c r="L17" i="13"/>
  <c r="N13" i="13"/>
  <c r="N14" i="13"/>
  <c r="N15" i="13"/>
  <c r="N16" i="13"/>
  <c r="N12" i="13"/>
  <c r="M16" i="13"/>
  <c r="L16" i="13"/>
  <c r="N6" i="13"/>
  <c r="N7" i="13"/>
  <c r="N8" i="13"/>
  <c r="N9" i="13"/>
  <c r="N10" i="13"/>
  <c r="N11" i="13"/>
  <c r="N5" i="13"/>
  <c r="M11" i="13"/>
  <c r="L11" i="13"/>
  <c r="J25" i="13" l="1"/>
  <c r="I25" i="13"/>
  <c r="J17" i="13"/>
  <c r="I17" i="13"/>
  <c r="H17" i="13"/>
  <c r="J16" i="13"/>
  <c r="I16" i="13"/>
  <c r="H16" i="13"/>
  <c r="J11" i="13"/>
  <c r="I11" i="13"/>
  <c r="H11" i="13"/>
  <c r="F17" i="13"/>
  <c r="E17" i="13"/>
  <c r="E16" i="13"/>
  <c r="F16" i="13"/>
  <c r="F11" i="13"/>
  <c r="E11" i="13"/>
  <c r="D17" i="13"/>
  <c r="D16" i="13"/>
  <c r="D11" i="13"/>
  <c r="O7" i="12"/>
  <c r="N6" i="12"/>
  <c r="O6" i="12" s="1"/>
  <c r="N7" i="12"/>
  <c r="N8" i="12"/>
  <c r="O8" i="12" s="1"/>
  <c r="N9" i="12"/>
  <c r="O9" i="12" s="1"/>
  <c r="N10" i="12"/>
  <c r="O10" i="12" s="1"/>
  <c r="N11" i="12"/>
  <c r="O11" i="12" s="1"/>
  <c r="N12" i="12"/>
  <c r="O12" i="12" s="1"/>
  <c r="N14" i="12"/>
  <c r="O14" i="12" s="1"/>
  <c r="N15" i="12"/>
  <c r="O15" i="12" s="1"/>
  <c r="N20" i="12"/>
  <c r="O20" i="12" s="1"/>
  <c r="N21" i="12"/>
  <c r="O21" i="12" s="1"/>
  <c r="N5" i="12"/>
  <c r="O5" i="12" s="1"/>
  <c r="M22" i="12"/>
  <c r="L22" i="12"/>
  <c r="N22" i="12" l="1"/>
  <c r="O22" i="12" s="1"/>
  <c r="J25" i="16" l="1"/>
  <c r="I25" i="16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6" i="15"/>
  <c r="L7" i="15"/>
  <c r="L8" i="15"/>
  <c r="L9" i="15"/>
  <c r="L10" i="15"/>
  <c r="L11" i="15"/>
  <c r="L12" i="15"/>
  <c r="L13" i="15"/>
  <c r="L14" i="15"/>
  <c r="L15" i="15"/>
  <c r="L16" i="15"/>
  <c r="L5" i="15"/>
  <c r="K32" i="15"/>
  <c r="J32" i="15"/>
  <c r="K31" i="15"/>
  <c r="J31" i="15"/>
  <c r="K17" i="15"/>
  <c r="J17" i="15"/>
  <c r="G25" i="16" l="1"/>
  <c r="E25" i="16"/>
  <c r="H32" i="15"/>
  <c r="G32" i="15"/>
  <c r="I32" i="15" s="1"/>
  <c r="D32" i="15"/>
  <c r="F32" i="15" s="1"/>
  <c r="I31" i="15"/>
  <c r="H31" i="15"/>
  <c r="G31" i="15"/>
  <c r="E31" i="15"/>
  <c r="F31" i="15" s="1"/>
  <c r="D31" i="15"/>
  <c r="I30" i="15"/>
  <c r="F30" i="15"/>
  <c r="I29" i="15"/>
  <c r="F29" i="15"/>
  <c r="I28" i="15"/>
  <c r="F28" i="15"/>
  <c r="I27" i="15"/>
  <c r="F27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9" i="15"/>
  <c r="F19" i="15"/>
  <c r="I18" i="15"/>
  <c r="F18" i="15"/>
  <c r="I17" i="15"/>
  <c r="H17" i="15"/>
  <c r="G17" i="15"/>
  <c r="E17" i="15"/>
  <c r="E32" i="15" s="1"/>
  <c r="D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I8" i="15"/>
  <c r="F8" i="15"/>
  <c r="I7" i="15"/>
  <c r="F7" i="15"/>
  <c r="I6" i="15"/>
  <c r="F6" i="15"/>
  <c r="I5" i="15"/>
  <c r="F5" i="15"/>
  <c r="E8" i="14"/>
  <c r="E7" i="14"/>
  <c r="J24" i="13"/>
  <c r="F24" i="13"/>
  <c r="J23" i="13"/>
  <c r="F23" i="13"/>
  <c r="J22" i="13"/>
  <c r="F22" i="13"/>
  <c r="I21" i="13"/>
  <c r="H21" i="13"/>
  <c r="J21" i="13" s="1"/>
  <c r="E21" i="13"/>
  <c r="D21" i="13"/>
  <c r="D25" i="13" s="1"/>
  <c r="J20" i="13"/>
  <c r="F20" i="13"/>
  <c r="J19" i="13"/>
  <c r="F19" i="13"/>
  <c r="J18" i="13"/>
  <c r="F18" i="13"/>
  <c r="J15" i="13"/>
  <c r="F15" i="13"/>
  <c r="J14" i="13"/>
  <c r="F14" i="13"/>
  <c r="J13" i="13"/>
  <c r="F13" i="13"/>
  <c r="J12" i="13"/>
  <c r="F12" i="13"/>
  <c r="J10" i="13"/>
  <c r="F10" i="13"/>
  <c r="J9" i="13"/>
  <c r="F9" i="13"/>
  <c r="J8" i="13"/>
  <c r="F8" i="13"/>
  <c r="J7" i="13"/>
  <c r="F7" i="13"/>
  <c r="J6" i="13"/>
  <c r="F6" i="13"/>
  <c r="J5" i="13"/>
  <c r="F5" i="13"/>
  <c r="I22" i="12"/>
  <c r="H22" i="12"/>
  <c r="E22" i="12"/>
  <c r="D22" i="12"/>
  <c r="F22" i="12" s="1"/>
  <c r="G22" i="12" s="1"/>
  <c r="J21" i="12"/>
  <c r="K21" i="12" s="1"/>
  <c r="F21" i="12"/>
  <c r="G21" i="12" s="1"/>
  <c r="J20" i="12"/>
  <c r="K20" i="12" s="1"/>
  <c r="F20" i="12"/>
  <c r="G20" i="12" s="1"/>
  <c r="F16" i="12"/>
  <c r="G16" i="12" s="1"/>
  <c r="J15" i="12"/>
  <c r="K15" i="12" s="1"/>
  <c r="F15" i="12"/>
  <c r="G15" i="12" s="1"/>
  <c r="J14" i="12"/>
  <c r="K14" i="12" s="1"/>
  <c r="F14" i="12"/>
  <c r="G14" i="12" s="1"/>
  <c r="F13" i="12"/>
  <c r="G13" i="12" s="1"/>
  <c r="J12" i="12"/>
  <c r="K12" i="12" s="1"/>
  <c r="F12" i="12"/>
  <c r="G12" i="12" s="1"/>
  <c r="J11" i="12"/>
  <c r="K11" i="12" s="1"/>
  <c r="F11" i="12"/>
  <c r="G11" i="12" s="1"/>
  <c r="J10" i="12"/>
  <c r="K10" i="12" s="1"/>
  <c r="F10" i="12"/>
  <c r="G10" i="12" s="1"/>
  <c r="J9" i="12"/>
  <c r="K9" i="12" s="1"/>
  <c r="F9" i="12"/>
  <c r="G9" i="12" s="1"/>
  <c r="J8" i="12"/>
  <c r="K8" i="12" s="1"/>
  <c r="F8" i="12"/>
  <c r="G8" i="12" s="1"/>
  <c r="J7" i="12"/>
  <c r="K7" i="12" s="1"/>
  <c r="F7" i="12"/>
  <c r="G7" i="12" s="1"/>
  <c r="J6" i="12"/>
  <c r="K6" i="12" s="1"/>
  <c r="F6" i="12"/>
  <c r="G6" i="12" s="1"/>
  <c r="J5" i="12"/>
  <c r="K5" i="12" s="1"/>
  <c r="F5" i="12"/>
  <c r="G5" i="12" s="1"/>
  <c r="E9" i="14" l="1"/>
  <c r="J22" i="12"/>
  <c r="K22" i="12" s="1"/>
  <c r="F17" i="15"/>
  <c r="F21" i="13"/>
  <c r="F25" i="13" s="1"/>
  <c r="E25" i="13"/>
  <c r="G11" i="13" l="1"/>
  <c r="G16" i="13"/>
  <c r="G25" i="13"/>
  <c r="K12" i="13" l="1"/>
  <c r="K16" i="13"/>
  <c r="K11" i="13"/>
  <c r="K15" i="13"/>
  <c r="K13" i="13"/>
  <c r="K25" i="13"/>
  <c r="K23" i="13"/>
  <c r="K24" i="13"/>
  <c r="K22" i="13"/>
  <c r="K10" i="13"/>
  <c r="K9" i="13"/>
  <c r="K20" i="13"/>
  <c r="K8" i="13"/>
  <c r="K21" i="13"/>
  <c r="K5" i="13"/>
  <c r="K7" i="13"/>
  <c r="K14" i="13"/>
  <c r="K18" i="13"/>
  <c r="K17" i="13"/>
  <c r="K19" i="13"/>
  <c r="K6" i="13"/>
  <c r="G13" i="13"/>
  <c r="G12" i="13"/>
  <c r="G20" i="13"/>
  <c r="G8" i="13"/>
  <c r="G19" i="13"/>
  <c r="G21" i="13"/>
  <c r="G23" i="13"/>
  <c r="G5" i="13"/>
  <c r="G17" i="13"/>
  <c r="G7" i="13"/>
  <c r="G9" i="13"/>
  <c r="G24" i="13"/>
  <c r="G10" i="13"/>
  <c r="G14" i="13"/>
  <c r="G6" i="13"/>
  <c r="G22" i="13"/>
  <c r="G18" i="13"/>
  <c r="G15" i="13"/>
</calcChain>
</file>

<file path=xl/sharedStrings.xml><?xml version="1.0" encoding="utf-8"?>
<sst xmlns="http://schemas.openxmlformats.org/spreadsheetml/2006/main" count="235" uniqueCount="127">
  <si>
    <t>感染症</t>
    <rPh sb="0" eb="3">
      <t>カンセンショウ</t>
    </rPh>
    <phoneticPr fontId="3"/>
  </si>
  <si>
    <t>精神科</t>
    <rPh sb="0" eb="3">
      <t>セイシンカ</t>
    </rPh>
    <phoneticPr fontId="3"/>
  </si>
  <si>
    <t>合　　計</t>
    <rPh sb="0" eb="1">
      <t>ゴウ</t>
    </rPh>
    <rPh sb="3" eb="4">
      <t>ケイ</t>
    </rPh>
    <phoneticPr fontId="3"/>
  </si>
  <si>
    <t>合計</t>
    <rPh sb="0" eb="2">
      <t>ゴウケイ</t>
    </rPh>
    <phoneticPr fontId="3"/>
  </si>
  <si>
    <t>救急集中治療科</t>
    <rPh sb="0" eb="2">
      <t>キュウキュウ</t>
    </rPh>
    <rPh sb="2" eb="4">
      <t>シュウチュウ</t>
    </rPh>
    <rPh sb="4" eb="6">
      <t>チリョウ</t>
    </rPh>
    <rPh sb="6" eb="7">
      <t>カ</t>
    </rPh>
    <phoneticPr fontId="3"/>
  </si>
  <si>
    <t>その他</t>
    <rPh sb="2" eb="3">
      <t>タ</t>
    </rPh>
    <phoneticPr fontId="3"/>
  </si>
  <si>
    <t>合　　　　計</t>
    <rPh sb="0" eb="1">
      <t>ゴウ</t>
    </rPh>
    <rPh sb="5" eb="6">
      <t>ケイ</t>
    </rPh>
    <phoneticPr fontId="3"/>
  </si>
  <si>
    <t>胸部・心臓血管外科</t>
    <rPh sb="0" eb="2">
      <t>キョウブ</t>
    </rPh>
    <rPh sb="3" eb="5">
      <t>シンゾウ</t>
    </rPh>
    <rPh sb="5" eb="7">
      <t>ケッカン</t>
    </rPh>
    <rPh sb="7" eb="9">
      <t>ゲカ</t>
    </rPh>
    <phoneticPr fontId="3"/>
  </si>
  <si>
    <t>合計</t>
    <rPh sb="0" eb="1">
      <t>ゴウ</t>
    </rPh>
    <rPh sb="1" eb="2">
      <t>ケイ</t>
    </rPh>
    <phoneticPr fontId="3"/>
  </si>
  <si>
    <t>外来</t>
    <rPh sb="0" eb="2">
      <t>ガイライ</t>
    </rPh>
    <phoneticPr fontId="3"/>
  </si>
  <si>
    <t>（単位：人）</t>
    <rPh sb="1" eb="3">
      <t>タンイ</t>
    </rPh>
    <rPh sb="4" eb="5">
      <t>ニン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</si>
  <si>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</si>
  <si>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</si>
  <si>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</si>
  <si>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</si>
  <si>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</si>
  <si>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</si>
  <si>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</si>
  <si>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</si>
  <si>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</si>
  <si>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</si>
  <si>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</si>
  <si>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</si>
  <si>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放射線科</t>
    <rPh sb="0" eb="4">
      <t>ホウシャセンカ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</si>
  <si>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</si>
  <si>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麻酔科</t>
    <rPh sb="0" eb="3">
      <t>マスイカ</t>
    </rPh>
    <phoneticPr fontId="3"/>
  </si>
  <si>
    <t>29年度</t>
    <rPh sb="2" eb="3">
      <t>ネン</t>
    </rPh>
    <rPh sb="3" eb="4">
      <t>ド</t>
    </rPh>
    <phoneticPr fontId="3"/>
  </si>
  <si>
    <t>患者数</t>
    <rPh sb="0" eb="3">
      <t>カンジャスウ</t>
    </rPh>
    <phoneticPr fontId="3"/>
  </si>
  <si>
    <t>組　　　合　　　内</t>
    <rPh sb="0" eb="1">
      <t>クミ</t>
    </rPh>
    <rPh sb="4" eb="5">
      <t>ゴウ</t>
    </rPh>
    <rPh sb="8" eb="9">
      <t>ナイ</t>
    </rPh>
    <phoneticPr fontId="3"/>
  </si>
  <si>
    <t>豊岡市</t>
    <rPh sb="0" eb="3">
      <t>トヨオカシ</t>
    </rPh>
    <phoneticPr fontId="3"/>
  </si>
  <si>
    <t>日高町</t>
    <rPh sb="0" eb="2">
      <t>ヒダカ</t>
    </rPh>
    <rPh sb="2" eb="3">
      <t>チョウ</t>
    </rPh>
    <phoneticPr fontId="3"/>
  </si>
  <si>
    <t>城崎町</t>
    <rPh sb="0" eb="2">
      <t>キノサキ</t>
    </rPh>
    <rPh sb="2" eb="3">
      <t>チョウ</t>
    </rPh>
    <phoneticPr fontId="3"/>
  </si>
  <si>
    <t>竹野町</t>
    <rPh sb="0" eb="1">
      <t>タケ</t>
    </rPh>
    <rPh sb="1" eb="2">
      <t>ノ</t>
    </rPh>
    <rPh sb="2" eb="3">
      <t>チョウ</t>
    </rPh>
    <phoneticPr fontId="3"/>
  </si>
  <si>
    <t>出石町</t>
    <rPh sb="0" eb="2">
      <t>イズシ</t>
    </rPh>
    <rPh sb="2" eb="3">
      <t>チョウ</t>
    </rPh>
    <phoneticPr fontId="3"/>
  </si>
  <si>
    <t>但東町</t>
    <rPh sb="0" eb="2">
      <t>タントウ</t>
    </rPh>
    <rPh sb="2" eb="3">
      <t>チョウ</t>
    </rPh>
    <phoneticPr fontId="3"/>
  </si>
  <si>
    <t>計</t>
    <rPh sb="0" eb="1">
      <t>ケイ</t>
    </rPh>
    <phoneticPr fontId="3"/>
  </si>
  <si>
    <t>朝来市</t>
    <rPh sb="0" eb="2">
      <t>アサコ</t>
    </rPh>
    <rPh sb="2" eb="3">
      <t>シ</t>
    </rPh>
    <phoneticPr fontId="3"/>
  </si>
  <si>
    <t>和田山町</t>
    <rPh sb="0" eb="3">
      <t>ワダヤマ</t>
    </rPh>
    <rPh sb="3" eb="4">
      <t>チョウ</t>
    </rPh>
    <phoneticPr fontId="3"/>
  </si>
  <si>
    <t>山東町</t>
    <rPh sb="0" eb="2">
      <t>サントウ</t>
    </rPh>
    <rPh sb="2" eb="3">
      <t>チョウ</t>
    </rPh>
    <phoneticPr fontId="3"/>
  </si>
  <si>
    <t>朝来町</t>
    <rPh sb="0" eb="2">
      <t>アサコ</t>
    </rPh>
    <rPh sb="2" eb="3">
      <t>チョウ</t>
    </rPh>
    <phoneticPr fontId="3"/>
  </si>
  <si>
    <t>生野町</t>
    <rPh sb="0" eb="2">
      <t>イクノ</t>
    </rPh>
    <rPh sb="2" eb="3">
      <t>チョウ</t>
    </rPh>
    <phoneticPr fontId="3"/>
  </si>
  <si>
    <t>小　計</t>
    <rPh sb="0" eb="1">
      <t>ショウ</t>
    </rPh>
    <rPh sb="2" eb="3">
      <t>ケイ</t>
    </rPh>
    <phoneticPr fontId="3"/>
  </si>
  <si>
    <t>組合外（但馬）</t>
    <rPh sb="0" eb="1">
      <t>クミ</t>
    </rPh>
    <rPh sb="1" eb="2">
      <t>ゴウ</t>
    </rPh>
    <rPh sb="2" eb="3">
      <t>ソト</t>
    </rPh>
    <rPh sb="4" eb="6">
      <t>タジマ</t>
    </rPh>
    <phoneticPr fontId="3"/>
  </si>
  <si>
    <t>新温泉町</t>
    <rPh sb="0" eb="1">
      <t>シン</t>
    </rPh>
    <rPh sb="1" eb="3">
      <t>オンセン</t>
    </rPh>
    <rPh sb="3" eb="4">
      <t>チョウ</t>
    </rPh>
    <phoneticPr fontId="3"/>
  </si>
  <si>
    <t>香美町</t>
    <rPh sb="0" eb="2">
      <t>カミ</t>
    </rPh>
    <rPh sb="2" eb="3">
      <t>チョウ</t>
    </rPh>
    <phoneticPr fontId="3"/>
  </si>
  <si>
    <t>小　　計</t>
    <rPh sb="0" eb="1">
      <t>ショウ</t>
    </rPh>
    <rPh sb="3" eb="4">
      <t>ケイ</t>
    </rPh>
    <phoneticPr fontId="3"/>
  </si>
  <si>
    <t>京都府</t>
    <rPh sb="0" eb="2">
      <t>キョウト</t>
    </rPh>
    <rPh sb="2" eb="3">
      <t>フ</t>
    </rPh>
    <phoneticPr fontId="3"/>
  </si>
  <si>
    <t>入院</t>
    <rPh sb="0" eb="2">
      <t>ニュウイン</t>
    </rPh>
    <phoneticPr fontId="3"/>
  </si>
  <si>
    <t>内科</t>
    <rPh sb="0" eb="2">
      <t>ナイカ</t>
    </rPh>
    <phoneticPr fontId="3"/>
  </si>
  <si>
    <t>　　　　　（単位：人）</t>
    <rPh sb="6" eb="8">
      <t>タンイ</t>
    </rPh>
    <rPh sb="9" eb="10">
      <t>ニン</t>
    </rPh>
    <phoneticPr fontId="3"/>
  </si>
  <si>
    <t xml:space="preserve"> 1日　平均</t>
    <rPh sb="2" eb="3">
      <t>ヒ</t>
    </rPh>
    <rPh sb="4" eb="6">
      <t>ヘイキン</t>
    </rPh>
    <phoneticPr fontId="3"/>
  </si>
  <si>
    <t>1日
平均</t>
    <rPh sb="1" eb="2">
      <t>ニチ</t>
    </rPh>
    <rPh sb="3" eb="5">
      <t>ヘイキン</t>
    </rPh>
    <phoneticPr fontId="3"/>
  </si>
  <si>
    <t>％</t>
    <phoneticPr fontId="3"/>
  </si>
  <si>
    <t>養父市</t>
    <rPh sb="0" eb="2">
      <t>ヤブ</t>
    </rPh>
    <rPh sb="2" eb="3">
      <t>シ</t>
    </rPh>
    <phoneticPr fontId="3"/>
  </si>
  <si>
    <r>
      <t>兵庫県　　</t>
    </r>
    <r>
      <rPr>
        <sz val="9"/>
        <color indexed="8"/>
        <rFont val="ＭＳ 明朝"/>
        <family val="1"/>
        <charset val="128"/>
      </rPr>
      <t>（上記を除く）</t>
    </r>
    <rPh sb="0" eb="3">
      <t>ヒョウゴケン</t>
    </rPh>
    <rPh sb="6" eb="8">
      <t>ジョウキ</t>
    </rPh>
    <rPh sb="9" eb="10">
      <t>ノゾ</t>
    </rPh>
    <phoneticPr fontId="3"/>
  </si>
  <si>
    <t>　（単位：人）</t>
    <phoneticPr fontId="3"/>
  </si>
  <si>
    <t>ドクターヘリ</t>
    <phoneticPr fontId="3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</si>
  <si>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</si>
  <si>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</si>
  <si>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</si>
  <si>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外　　因　　性　　疾　　患</t>
    <rPh sb="0" eb="1">
      <t>ガイ</t>
    </rPh>
    <rPh sb="3" eb="4">
      <t>イン</t>
    </rPh>
    <rPh sb="6" eb="7">
      <t>セイ</t>
    </rPh>
    <rPh sb="9" eb="10">
      <t>シツ</t>
    </rPh>
    <rPh sb="12" eb="13">
      <t>カン</t>
    </rPh>
    <phoneticPr fontId="3"/>
  </si>
  <si>
    <t>頭部外面</t>
    <rPh sb="0" eb="2">
      <t>トウブ</t>
    </rPh>
    <rPh sb="2" eb="4">
      <t>ガイメン</t>
    </rPh>
    <phoneticPr fontId="3"/>
  </si>
  <si>
    <t>頚部脊椎</t>
    <rPh sb="0" eb="2">
      <t>ケイブ</t>
    </rPh>
    <rPh sb="2" eb="4">
      <t>セキツイ</t>
    </rPh>
    <phoneticPr fontId="3"/>
  </si>
  <si>
    <t>胸部外傷</t>
    <rPh sb="0" eb="2">
      <t>キョウブ</t>
    </rPh>
    <rPh sb="2" eb="4">
      <t>ガイショウ</t>
    </rPh>
    <phoneticPr fontId="3"/>
  </si>
  <si>
    <t>腹部外傷</t>
    <rPh sb="0" eb="2">
      <t>フクブ</t>
    </rPh>
    <rPh sb="2" eb="4">
      <t>ガイショウ</t>
    </rPh>
    <phoneticPr fontId="3"/>
  </si>
  <si>
    <t>骨盤四肢</t>
    <rPh sb="0" eb="2">
      <t>コツバン</t>
    </rPh>
    <rPh sb="2" eb="4">
      <t>シシ</t>
    </rPh>
    <phoneticPr fontId="3"/>
  </si>
  <si>
    <t>多発外傷</t>
    <rPh sb="0" eb="2">
      <t>タハツ</t>
    </rPh>
    <rPh sb="2" eb="4">
      <t>ガイショウ</t>
    </rPh>
    <phoneticPr fontId="3"/>
  </si>
  <si>
    <t>詳細不明</t>
    <rPh sb="0" eb="2">
      <t>ショウサイ</t>
    </rPh>
    <rPh sb="2" eb="4">
      <t>フメイ</t>
    </rPh>
    <phoneticPr fontId="3"/>
  </si>
  <si>
    <t>異物</t>
    <rPh sb="0" eb="2">
      <t>イブツ</t>
    </rPh>
    <phoneticPr fontId="3"/>
  </si>
  <si>
    <t>熱傷</t>
    <rPh sb="0" eb="2">
      <t>ネッショウ</t>
    </rPh>
    <phoneticPr fontId="3"/>
  </si>
  <si>
    <t>中毒</t>
    <rPh sb="0" eb="2">
      <t>チュウドク</t>
    </rPh>
    <phoneticPr fontId="3"/>
  </si>
  <si>
    <t>溺水</t>
    <rPh sb="0" eb="1">
      <t>デキ</t>
    </rPh>
    <rPh sb="1" eb="2">
      <t>スイ</t>
    </rPh>
    <phoneticPr fontId="3"/>
  </si>
  <si>
    <t>外因性他</t>
    <rPh sb="0" eb="3">
      <t>ガイインセイ</t>
    </rPh>
    <rPh sb="3" eb="4">
      <t>ホカ</t>
    </rPh>
    <phoneticPr fontId="3"/>
  </si>
  <si>
    <t>小計</t>
    <rPh sb="0" eb="2">
      <t>ショウケイ</t>
    </rPh>
    <phoneticPr fontId="3"/>
  </si>
  <si>
    <t>内　　因　　性　　疾　　患</t>
    <rPh sb="0" eb="1">
      <t>ナイ</t>
    </rPh>
    <rPh sb="3" eb="4">
      <t>イン</t>
    </rPh>
    <rPh sb="6" eb="7">
      <t>セイ</t>
    </rPh>
    <rPh sb="9" eb="10">
      <t>シツ</t>
    </rPh>
    <rPh sb="12" eb="13">
      <t>カン</t>
    </rPh>
    <phoneticPr fontId="3"/>
  </si>
  <si>
    <t>頭蓋血管</t>
    <rPh sb="0" eb="2">
      <t>ズガイ</t>
    </rPh>
    <rPh sb="2" eb="4">
      <t>ケッカン</t>
    </rPh>
    <phoneticPr fontId="3"/>
  </si>
  <si>
    <t>感覚器</t>
    <rPh sb="0" eb="3">
      <t>カンカクキ</t>
    </rPh>
    <phoneticPr fontId="3"/>
  </si>
  <si>
    <t>精神神経</t>
    <rPh sb="0" eb="2">
      <t>セイシン</t>
    </rPh>
    <rPh sb="2" eb="4">
      <t>シンケイ</t>
    </rPh>
    <phoneticPr fontId="3"/>
  </si>
  <si>
    <t>心臓疾患</t>
    <rPh sb="0" eb="2">
      <t>シンゾウ</t>
    </rPh>
    <rPh sb="2" eb="4">
      <t>シッカン</t>
    </rPh>
    <phoneticPr fontId="3"/>
  </si>
  <si>
    <t>循環器他</t>
    <rPh sb="0" eb="3">
      <t>ジュンカンキ</t>
    </rPh>
    <rPh sb="3" eb="4">
      <t>ホカ</t>
    </rPh>
    <phoneticPr fontId="3"/>
  </si>
  <si>
    <t>呼吸器</t>
    <rPh sb="0" eb="3">
      <t>コキュウキ</t>
    </rPh>
    <phoneticPr fontId="3"/>
  </si>
  <si>
    <t>消化器</t>
    <rPh sb="0" eb="3">
      <t>ショウカキ</t>
    </rPh>
    <phoneticPr fontId="3"/>
  </si>
  <si>
    <t>泌尿生殖</t>
    <rPh sb="0" eb="1">
      <t>ヒ</t>
    </rPh>
    <rPh sb="1" eb="2">
      <t>ニョウ</t>
    </rPh>
    <rPh sb="2" eb="4">
      <t>セイショク</t>
    </rPh>
    <phoneticPr fontId="3"/>
  </si>
  <si>
    <t>妊娠分娩</t>
    <rPh sb="0" eb="2">
      <t>ニンシン</t>
    </rPh>
    <rPh sb="2" eb="4">
      <t>ブンベン</t>
    </rPh>
    <phoneticPr fontId="3"/>
  </si>
  <si>
    <t>代謝栄養</t>
    <rPh sb="0" eb="2">
      <t>タイシャ</t>
    </rPh>
    <rPh sb="2" eb="4">
      <t>エイヨウ</t>
    </rPh>
    <phoneticPr fontId="3"/>
  </si>
  <si>
    <t>内因性他</t>
    <rPh sb="0" eb="1">
      <t>ナイ</t>
    </rPh>
    <rPh sb="1" eb="2">
      <t>イン</t>
    </rPh>
    <rPh sb="2" eb="3">
      <t>セイ</t>
    </rPh>
    <rPh sb="3" eb="4">
      <t>ホカ</t>
    </rPh>
    <phoneticPr fontId="3"/>
  </si>
  <si>
    <t>アレルギー</t>
    <phoneticPr fontId="3"/>
  </si>
  <si>
    <t>感染症及び寄生虫症</t>
  </si>
  <si>
    <t>新生物</t>
    <rPh sb="0" eb="3">
      <t>シンセイブツ</t>
    </rPh>
    <phoneticPr fontId="3"/>
  </si>
  <si>
    <t>血液及び造血器の疾患並びに免疫機構の障害</t>
    <rPh sb="0" eb="2">
      <t>ケツエキ</t>
    </rPh>
    <rPh sb="2" eb="3">
      <t>オヨ</t>
    </rPh>
    <rPh sb="4" eb="5">
      <t>ゾウ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3"/>
  </si>
  <si>
    <t>内分泌、栄養及び代謝疾患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</si>
  <si>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</si>
  <si>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神経系の疾患</t>
    <rPh sb="0" eb="3">
      <t>シンケイケイ</t>
    </rPh>
    <rPh sb="4" eb="6">
      <t>シッカン</t>
    </rPh>
    <phoneticPr fontId="3"/>
  </si>
  <si>
    <t>眼及び付属器の疾患</t>
    <rPh sb="0" eb="1">
      <t>ガン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</si>
  <si>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</si>
  <si>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</si>
  <si>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3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</si>
  <si>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</si>
  <si>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</si>
  <si>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</si>
  <si>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3"/>
  </si>
  <si>
    <t>妊娠、分娩及び産褥</t>
    <rPh sb="0" eb="2">
      <t>ニンシン</t>
    </rPh>
    <rPh sb="3" eb="5">
      <t>ブンベン</t>
    </rPh>
    <rPh sb="5" eb="6">
      <t>オヨ</t>
    </rPh>
    <rPh sb="7" eb="9">
      <t>サンジョク</t>
    </rPh>
    <phoneticPr fontId="3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</si>
  <si>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3"/>
  </si>
  <si>
    <t>　計</t>
    <rPh sb="1" eb="2">
      <t>ケイ</t>
    </rPh>
    <phoneticPr fontId="3"/>
  </si>
  <si>
    <t>(うちドクターカー
        出動件数)</t>
    <rPh sb="18" eb="20">
      <t>シュツドウ</t>
    </rPh>
    <rPh sb="20" eb="22">
      <t>ケンスウ</t>
    </rPh>
    <phoneticPr fontId="3"/>
  </si>
  <si>
    <t>-</t>
    <phoneticPr fontId="3"/>
  </si>
  <si>
    <t>救急車</t>
    <rPh sb="0" eb="3">
      <t>キュウキュウシャ</t>
    </rPh>
    <phoneticPr fontId="3"/>
  </si>
  <si>
    <t>ドクターヘリ</t>
    <phoneticPr fontId="2"/>
  </si>
  <si>
    <t>ドクターカー</t>
    <phoneticPr fontId="3"/>
  </si>
  <si>
    <t>（１日平均）</t>
    <rPh sb="2" eb="3">
      <t>ニチ</t>
    </rPh>
    <rPh sb="3" eb="5">
      <t>ヘイキン</t>
    </rPh>
    <phoneticPr fontId="2"/>
  </si>
  <si>
    <t>自　己</t>
    <rPh sb="0" eb="1">
      <t>ジ</t>
    </rPh>
    <rPh sb="2" eb="3">
      <t>オノレ</t>
    </rPh>
    <phoneticPr fontId="3"/>
  </si>
  <si>
    <t>診療科</t>
    <rPh sb="0" eb="3">
      <t>シンリョウカ</t>
    </rPh>
    <phoneticPr fontId="3"/>
  </si>
  <si>
    <t>先天奇形、変形及び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3"/>
  </si>
  <si>
    <t>損傷、中毒及び
その他の外因の影響</t>
    <rPh sb="0" eb="2">
      <t>ソンショウ</t>
    </rPh>
    <rPh sb="3" eb="5">
      <t>チュウドク</t>
    </rPh>
    <rPh sb="5" eb="6">
      <t>オヨ</t>
    </rPh>
    <rPh sb="10" eb="11">
      <t>ホカ</t>
    </rPh>
    <rPh sb="12" eb="14">
      <t>ガイイン</t>
    </rPh>
    <rPh sb="15" eb="17">
      <t>エイキョウ</t>
    </rPh>
    <phoneticPr fontId="3"/>
  </si>
  <si>
    <t>症状、徴候及び異常臨床所見・
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2">
      <t>ショ</t>
    </rPh>
    <rPh sb="12" eb="13">
      <t>ケン</t>
    </rPh>
    <rPh sb="15" eb="17">
      <t>イジョウ</t>
    </rPh>
    <rPh sb="17" eb="19">
      <t>ケンサ</t>
    </rPh>
    <rPh sb="19" eb="21">
      <t>ショケン</t>
    </rPh>
    <rPh sb="22" eb="23">
      <t>タ</t>
    </rPh>
    <rPh sb="24" eb="26">
      <t>ブンルイ</t>
    </rPh>
    <phoneticPr fontId="3"/>
  </si>
  <si>
    <t>　　　（単位：人）</t>
    <rPh sb="4" eb="6">
      <t>タンイ</t>
    </rPh>
    <rPh sb="7" eb="8">
      <t>ニン</t>
    </rPh>
    <phoneticPr fontId="3"/>
  </si>
  <si>
    <t>２８年度</t>
    <rPh sb="2" eb="3">
      <t>ネン</t>
    </rPh>
    <rPh sb="3" eb="4">
      <t>ド</t>
    </rPh>
    <phoneticPr fontId="3"/>
  </si>
  <si>
    <t>２９年度</t>
    <rPh sb="2" eb="3">
      <t>ネン</t>
    </rPh>
    <rPh sb="3" eb="4">
      <t>ド</t>
    </rPh>
    <phoneticPr fontId="3"/>
  </si>
  <si>
    <t>２７年度</t>
    <rPh sb="2" eb="3">
      <t>ネン</t>
    </rPh>
    <rPh sb="3" eb="4">
      <t>ド</t>
    </rPh>
    <phoneticPr fontId="3"/>
  </si>
  <si>
    <t>(注)
ドクターカー
H29年5月より24時間運行開始
(それまでは6時-23時で運行)</t>
    <rPh sb="1" eb="2">
      <t>チュウ</t>
    </rPh>
    <rPh sb="14" eb="15">
      <t>ネン</t>
    </rPh>
    <rPh sb="16" eb="17">
      <t>ガツ</t>
    </rPh>
    <rPh sb="21" eb="23">
      <t>ジカン</t>
    </rPh>
    <rPh sb="23" eb="25">
      <t>ウンコウ</t>
    </rPh>
    <rPh sb="25" eb="27">
      <t>カイシ</t>
    </rPh>
    <rPh sb="35" eb="36">
      <t>ジ</t>
    </rPh>
    <rPh sb="39" eb="40">
      <t>ジ</t>
    </rPh>
    <rPh sb="41" eb="43">
      <t>ウンコウ</t>
    </rPh>
    <phoneticPr fontId="3"/>
  </si>
  <si>
    <t>救命救急センター件数</t>
    <rPh sb="0" eb="2">
      <t>キュウメイ</t>
    </rPh>
    <rPh sb="2" eb="4">
      <t>キュウキュウ</t>
    </rPh>
    <rPh sb="8" eb="10">
      <t>ケンスウ</t>
    </rPh>
    <phoneticPr fontId="3"/>
  </si>
  <si>
    <t xml:space="preserve"> 入院・外来患者数</t>
    <rPh sb="1" eb="3">
      <t>ニュウイン</t>
    </rPh>
    <rPh sb="4" eb="6">
      <t>ガイライ</t>
    </rPh>
    <rPh sb="6" eb="8">
      <t>カンジャ</t>
    </rPh>
    <rPh sb="8" eb="9">
      <t>スウ</t>
    </rPh>
    <phoneticPr fontId="3"/>
  </si>
  <si>
    <t>退院患者疾病統計表</t>
    <rPh sb="0" eb="2">
      <t>タイイン</t>
    </rPh>
    <rPh sb="2" eb="4">
      <t>カンジャ</t>
    </rPh>
    <rPh sb="4" eb="6">
      <t>シッペイ</t>
    </rPh>
    <rPh sb="6" eb="9">
      <t>トウケイヒョウ</t>
    </rPh>
    <phoneticPr fontId="3"/>
  </si>
  <si>
    <t>主要傷病別患者数</t>
    <rPh sb="0" eb="2">
      <t>シュヨウ</t>
    </rPh>
    <rPh sb="2" eb="4">
      <t>ショウビョウ</t>
    </rPh>
    <rPh sb="4" eb="5">
      <t>ベツ</t>
    </rPh>
    <rPh sb="5" eb="8">
      <t>カンジャスウ</t>
    </rPh>
    <phoneticPr fontId="3"/>
  </si>
  <si>
    <t>来院方法別患者数</t>
    <rPh sb="0" eb="2">
      <t>ライイン</t>
    </rPh>
    <rPh sb="2" eb="4">
      <t>ホウホウ</t>
    </rPh>
    <rPh sb="4" eb="5">
      <t>ベツ</t>
    </rPh>
    <rPh sb="5" eb="8">
      <t>カンジャスウ</t>
    </rPh>
    <phoneticPr fontId="3"/>
  </si>
  <si>
    <t>ドクターヘリ・ドクターカー出動件数</t>
    <rPh sb="13" eb="15">
      <t>シュツドウ</t>
    </rPh>
    <rPh sb="15" eb="17">
      <t>ケンスウ</t>
    </rPh>
    <phoneticPr fontId="3"/>
  </si>
  <si>
    <t>市町別患者数</t>
    <rPh sb="0" eb="2">
      <t>シチョウ</t>
    </rPh>
    <rPh sb="2" eb="3">
      <t>ベツ</t>
    </rPh>
    <rPh sb="3" eb="6">
      <t>カンジャスウ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</si>
</sst>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0.0_ "/>
    <numFmt numFmtId="177" formatCode="#,##0.0_ ;[Red]\-#,##0.0\ "/>
    <numFmt numFmtId="178" formatCode="#,##0_ ;[Red]\-#,##0\ "/>
    <numFmt numFmtId="179" formatCode="0.0"/>
    <numFmt numFmtId="180" formatCode="\(#,###\)"/>
    <numFmt numFmtId="181" formatCode="\(###.#\)"/>
    <numFmt numFmtId="182" formatCode="\(##\)"/>
  </numFmts>
  <fonts count="21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HGｺﾞｼｯｸM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3" fillId="0" borderId="0" xfId="0" applyFont="1">
      <alignment vertical="center"/>
    </xf>
    <xf numFmtId="38" fontId="9" fillId="0" borderId="3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38" fontId="9" fillId="0" borderId="0" xfId="1" applyFont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21" xfId="1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38" fontId="9" fillId="0" borderId="11" xfId="1" applyNumberFormat="1" applyFont="1" applyFill="1" applyBorder="1">
      <alignment vertical="center"/>
    </xf>
    <xf numFmtId="38" fontId="9" fillId="0" borderId="18" xfId="1" applyNumberFormat="1" applyFont="1" applyFill="1" applyBorder="1">
      <alignment vertical="center"/>
    </xf>
    <xf numFmtId="0" fontId="14" fillId="0" borderId="0" xfId="0" applyFont="1">
      <alignment vertical="center"/>
    </xf>
    <xf numFmtId="38" fontId="9" fillId="0" borderId="1" xfId="1" applyNumberFormat="1" applyFont="1" applyFill="1" applyBorder="1">
      <alignment vertical="center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2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9" fillId="0" borderId="11" xfId="1" applyNumberFormat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9" fillId="0" borderId="0" xfId="0" applyFont="1" applyBorder="1" applyAlignment="1">
      <alignment horizontal="distributed" vertical="center" readingOrder="1"/>
    </xf>
    <xf numFmtId="38" fontId="9" fillId="0" borderId="0" xfId="1" applyNumberFormat="1" applyFont="1" applyBorder="1">
      <alignment vertical="center"/>
    </xf>
    <xf numFmtId="177" fontId="9" fillId="0" borderId="0" xfId="1" applyNumberFormat="1" applyFont="1" applyBorder="1">
      <alignment vertical="center"/>
    </xf>
    <xf numFmtId="38" fontId="16" fillId="0" borderId="3" xfId="1" applyFont="1" applyFill="1" applyBorder="1">
      <alignment vertical="center"/>
    </xf>
    <xf numFmtId="38" fontId="16" fillId="0" borderId="11" xfId="1" applyFont="1" applyFill="1" applyBorder="1">
      <alignment vertical="center"/>
    </xf>
    <xf numFmtId="0" fontId="17" fillId="0" borderId="0" xfId="0" applyFont="1">
      <alignment vertical="center"/>
    </xf>
    <xf numFmtId="0" fontId="9" fillId="0" borderId="19" xfId="0" applyFont="1" applyBorder="1" applyAlignment="1">
      <alignment horizontal="right" vertical="center"/>
    </xf>
    <xf numFmtId="177" fontId="9" fillId="0" borderId="11" xfId="1" applyNumberFormat="1" applyFont="1" applyFill="1" applyBorder="1">
      <alignment vertical="center"/>
    </xf>
    <xf numFmtId="177" fontId="9" fillId="0" borderId="1" xfId="1" applyNumberFormat="1" applyFont="1" applyFill="1" applyBorder="1">
      <alignment vertical="center"/>
    </xf>
    <xf numFmtId="177" fontId="9" fillId="0" borderId="18" xfId="1" applyNumberFormat="1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5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176" fontId="9" fillId="0" borderId="21" xfId="1" applyNumberFormat="1" applyFont="1" applyFill="1" applyBorder="1">
      <alignment vertical="center"/>
    </xf>
    <xf numFmtId="0" fontId="9" fillId="0" borderId="8" xfId="0" applyFont="1" applyBorder="1" applyAlignment="1">
      <alignment vertical="center" textRotation="255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38" fontId="0" fillId="0" borderId="0" xfId="1" applyFont="1">
      <alignment vertical="center"/>
    </xf>
    <xf numFmtId="38" fontId="13" fillId="0" borderId="0" xfId="1" applyFont="1">
      <alignment vertical="center"/>
    </xf>
    <xf numFmtId="38" fontId="9" fillId="0" borderId="0" xfId="1" applyFont="1">
      <alignment vertical="center"/>
    </xf>
    <xf numFmtId="38" fontId="8" fillId="0" borderId="11" xfId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38" fontId="8" fillId="0" borderId="11" xfId="1" applyFont="1" applyBorder="1">
      <alignment vertical="center"/>
    </xf>
    <xf numFmtId="1" fontId="8" fillId="0" borderId="18" xfId="0" applyNumberFormat="1" applyFont="1" applyBorder="1">
      <alignment vertical="center"/>
    </xf>
    <xf numFmtId="38" fontId="8" fillId="0" borderId="3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11" xfId="0" applyNumberFormat="1" applyFont="1" applyBorder="1">
      <alignment vertical="center"/>
    </xf>
    <xf numFmtId="179" fontId="8" fillId="0" borderId="18" xfId="0" applyNumberFormat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21" xfId="1" applyFont="1" applyBorder="1">
      <alignment vertical="center"/>
    </xf>
    <xf numFmtId="38" fontId="8" fillId="0" borderId="12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179" fontId="8" fillId="0" borderId="30" xfId="0" applyNumberFormat="1" applyFont="1" applyBorder="1">
      <alignment vertical="center"/>
    </xf>
    <xf numFmtId="38" fontId="8" fillId="0" borderId="0" xfId="1" applyFont="1">
      <alignment vertical="center"/>
    </xf>
    <xf numFmtId="38" fontId="8" fillId="0" borderId="18" xfId="1" applyFont="1" applyBorder="1" applyAlignment="1">
      <alignment horizontal="center" vertical="center"/>
    </xf>
    <xf numFmtId="38" fontId="8" fillId="0" borderId="18" xfId="1" applyFont="1" applyBorder="1">
      <alignment vertical="center"/>
    </xf>
    <xf numFmtId="178" fontId="9" fillId="0" borderId="18" xfId="1" applyNumberFormat="1" applyFont="1" applyFill="1" applyBorder="1">
      <alignment vertical="center"/>
    </xf>
    <xf numFmtId="38" fontId="8" fillId="0" borderId="12" xfId="1" applyFont="1" applyBorder="1">
      <alignment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32" xfId="1" applyFont="1" applyFill="1" applyBorder="1" applyAlignment="1">
      <alignment horizontal="center" vertical="center"/>
    </xf>
    <xf numFmtId="38" fontId="9" fillId="2" borderId="42" xfId="1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0" xfId="1" applyNumberFormat="1" applyFont="1" applyFill="1" applyBorder="1">
      <alignment vertical="center"/>
    </xf>
    <xf numFmtId="38" fontId="8" fillId="0" borderId="0" xfId="1" applyFont="1" applyFill="1" applyBorder="1">
      <alignment vertical="center"/>
    </xf>
    <xf numFmtId="0" fontId="9" fillId="0" borderId="0" xfId="0" applyFont="1" applyBorder="1" applyAlignment="1">
      <alignment vertical="center" textRotation="255" readingOrder="1"/>
    </xf>
    <xf numFmtId="38" fontId="8" fillId="0" borderId="11" xfId="1" applyFont="1" applyFill="1" applyBorder="1">
      <alignment vertical="center"/>
    </xf>
    <xf numFmtId="38" fontId="8" fillId="0" borderId="18" xfId="1" applyFont="1" applyFill="1" applyBorder="1">
      <alignment vertical="center"/>
    </xf>
    <xf numFmtId="180" fontId="9" fillId="0" borderId="11" xfId="1" applyNumberFormat="1" applyFont="1" applyFill="1" applyBorder="1" applyAlignment="1">
      <alignment horizontal="right" vertical="center"/>
    </xf>
    <xf numFmtId="180" fontId="8" fillId="0" borderId="11" xfId="1" applyNumberFormat="1" applyFont="1" applyBorder="1" applyAlignment="1">
      <alignment horizontal="right" vertical="center"/>
    </xf>
    <xf numFmtId="180" fontId="8" fillId="0" borderId="18" xfId="1" applyNumberFormat="1" applyFont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8" fontId="9" fillId="2" borderId="41" xfId="1" applyFont="1" applyFill="1" applyBorder="1">
      <alignment vertical="center"/>
    </xf>
    <xf numFmtId="38" fontId="8" fillId="2" borderId="41" xfId="1" applyFont="1" applyFill="1" applyBorder="1">
      <alignment vertical="center"/>
    </xf>
    <xf numFmtId="38" fontId="8" fillId="2" borderId="51" xfId="1" applyFont="1" applyFill="1" applyBorder="1">
      <alignment vertical="center"/>
    </xf>
    <xf numFmtId="0" fontId="9" fillId="0" borderId="20" xfId="0" applyFont="1" applyBorder="1" applyAlignment="1">
      <alignment horizontal="left" vertical="center"/>
    </xf>
    <xf numFmtId="38" fontId="9" fillId="2" borderId="41" xfId="1" applyNumberFormat="1" applyFont="1" applyFill="1" applyBorder="1">
      <alignment vertical="center"/>
    </xf>
    <xf numFmtId="38" fontId="9" fillId="2" borderId="48" xfId="1" applyNumberFormat="1" applyFont="1" applyFill="1" applyBorder="1">
      <alignment vertical="center"/>
    </xf>
    <xf numFmtId="1" fontId="8" fillId="2" borderId="51" xfId="0" applyNumberFormat="1" applyFont="1" applyFill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vertical="center" textRotation="255"/>
    </xf>
    <xf numFmtId="38" fontId="9" fillId="2" borderId="25" xfId="1" applyFont="1" applyFill="1" applyBorder="1">
      <alignment vertical="center"/>
    </xf>
    <xf numFmtId="38" fontId="9" fillId="2" borderId="24" xfId="1" applyFont="1" applyFill="1" applyBorder="1">
      <alignment vertical="center"/>
    </xf>
    <xf numFmtId="176" fontId="9" fillId="2" borderId="41" xfId="1" applyNumberFormat="1" applyFont="1" applyFill="1" applyBorder="1">
      <alignment vertical="center"/>
    </xf>
    <xf numFmtId="38" fontId="9" fillId="2" borderId="3" xfId="1" applyFont="1" applyFill="1" applyBorder="1">
      <alignment vertical="center"/>
    </xf>
    <xf numFmtId="38" fontId="9" fillId="2" borderId="11" xfId="1" applyFont="1" applyFill="1" applyBorder="1">
      <alignment vertical="center"/>
    </xf>
    <xf numFmtId="38" fontId="9" fillId="2" borderId="11" xfId="1" applyNumberFormat="1" applyFont="1" applyFill="1" applyBorder="1">
      <alignment vertical="center"/>
    </xf>
    <xf numFmtId="38" fontId="9" fillId="2" borderId="1" xfId="1" applyNumberFormat="1" applyFont="1" applyFill="1" applyBorder="1">
      <alignment vertical="center"/>
    </xf>
    <xf numFmtId="38" fontId="9" fillId="2" borderId="18" xfId="1" applyNumberFormat="1" applyFont="1" applyFill="1" applyBorder="1">
      <alignment vertical="center"/>
    </xf>
    <xf numFmtId="38" fontId="9" fillId="2" borderId="39" xfId="1" applyNumberFormat="1" applyFont="1" applyFill="1" applyBorder="1">
      <alignment vertical="center"/>
    </xf>
    <xf numFmtId="38" fontId="9" fillId="2" borderId="36" xfId="1" applyNumberFormat="1" applyFont="1" applyFill="1" applyBorder="1">
      <alignment vertical="center"/>
    </xf>
    <xf numFmtId="38" fontId="9" fillId="2" borderId="22" xfId="1" applyNumberFormat="1" applyFont="1" applyFill="1" applyBorder="1">
      <alignment vertical="center"/>
    </xf>
    <xf numFmtId="38" fontId="9" fillId="2" borderId="25" xfId="1" applyNumberFormat="1" applyFont="1" applyFill="1" applyBorder="1">
      <alignment vertical="center"/>
    </xf>
    <xf numFmtId="38" fontId="9" fillId="2" borderId="53" xfId="1" applyNumberFormat="1" applyFont="1" applyFill="1" applyBorder="1">
      <alignment vertical="center"/>
    </xf>
    <xf numFmtId="38" fontId="9" fillId="2" borderId="26" xfId="1" applyNumberFormat="1" applyFont="1" applyFill="1" applyBorder="1">
      <alignment vertical="center"/>
    </xf>
    <xf numFmtId="177" fontId="9" fillId="2" borderId="41" xfId="1" applyNumberFormat="1" applyFont="1" applyFill="1" applyBorder="1">
      <alignment vertical="center"/>
    </xf>
    <xf numFmtId="177" fontId="9" fillId="2" borderId="48" xfId="1" applyNumberFormat="1" applyFont="1" applyFill="1" applyBorder="1">
      <alignment vertical="center"/>
    </xf>
    <xf numFmtId="177" fontId="9" fillId="2" borderId="51" xfId="1" applyNumberFormat="1" applyFont="1" applyFill="1" applyBorder="1">
      <alignment vertical="center"/>
    </xf>
    <xf numFmtId="38" fontId="8" fillId="0" borderId="10" xfId="1" applyFont="1" applyBorder="1">
      <alignment vertical="center"/>
    </xf>
    <xf numFmtId="38" fontId="8" fillId="0" borderId="54" xfId="0" applyNumberFormat="1" applyFont="1" applyBorder="1">
      <alignment vertical="center"/>
    </xf>
    <xf numFmtId="0" fontId="8" fillId="0" borderId="11" xfId="0" applyFont="1" applyBorder="1">
      <alignment vertical="center"/>
    </xf>
    <xf numFmtId="38" fontId="8" fillId="2" borderId="42" xfId="1" applyFont="1" applyFill="1" applyBorder="1">
      <alignment vertical="center"/>
    </xf>
    <xf numFmtId="38" fontId="8" fillId="2" borderId="41" xfId="0" applyNumberFormat="1" applyFont="1" applyFill="1" applyBorder="1">
      <alignment vertical="center"/>
    </xf>
    <xf numFmtId="179" fontId="8" fillId="2" borderId="52" xfId="0" applyNumberFormat="1" applyFont="1" applyFill="1" applyBorder="1">
      <alignment vertical="center"/>
    </xf>
    <xf numFmtId="0" fontId="9" fillId="0" borderId="19" xfId="0" applyFont="1" applyBorder="1" applyAlignment="1">
      <alignment horizontal="distributed" vertical="center" readingOrder="1"/>
    </xf>
    <xf numFmtId="0" fontId="0" fillId="0" borderId="2" xfId="0" applyBorder="1" applyAlignment="1">
      <alignment horizontal="distributed" vertical="center" readingOrder="1"/>
    </xf>
    <xf numFmtId="0" fontId="0" fillId="0" borderId="3" xfId="0" applyBorder="1" applyAlignment="1">
      <alignment horizontal="distributed" vertical="center" readingOrder="1"/>
    </xf>
    <xf numFmtId="0" fontId="11" fillId="0" borderId="19" xfId="0" applyFont="1" applyBorder="1" applyAlignment="1">
      <alignment horizontal="distributed" vertical="center" readingOrder="1"/>
    </xf>
    <xf numFmtId="0" fontId="15" fillId="0" borderId="2" xfId="0" applyFont="1" applyBorder="1" applyAlignment="1">
      <alignment horizontal="distributed" vertical="center" readingOrder="1"/>
    </xf>
    <xf numFmtId="0" fontId="15" fillId="0" borderId="3" xfId="0" applyFont="1" applyBorder="1" applyAlignment="1">
      <alignment horizontal="distributed" vertical="center" readingOrder="1"/>
    </xf>
    <xf numFmtId="0" fontId="9" fillId="2" borderId="47" xfId="0" applyFont="1" applyFill="1" applyBorder="1" applyAlignment="1">
      <alignment horizontal="distributed" vertical="center" readingOrder="1"/>
    </xf>
    <xf numFmtId="0" fontId="0" fillId="2" borderId="28" xfId="0" applyFill="1" applyBorder="1" applyAlignment="1">
      <alignment horizontal="distributed" vertical="center" readingOrder="1"/>
    </xf>
    <xf numFmtId="0" fontId="0" fillId="2" borderId="42" xfId="0" applyFill="1" applyBorder="1" applyAlignment="1">
      <alignment horizontal="distributed" vertical="center" readingOrder="1"/>
    </xf>
    <xf numFmtId="0" fontId="9" fillId="0" borderId="15" xfId="0" applyFont="1" applyFill="1" applyBorder="1" applyAlignment="1">
      <alignment horizontal="distributed" vertical="distributed" indent="2"/>
    </xf>
    <xf numFmtId="0" fontId="9" fillId="0" borderId="13" xfId="0" applyFont="1" applyFill="1" applyBorder="1" applyAlignment="1">
      <alignment horizontal="distributed" vertical="distributed" indent="2"/>
    </xf>
    <xf numFmtId="0" fontId="9" fillId="0" borderId="16" xfId="0" applyFont="1" applyFill="1" applyBorder="1" applyAlignment="1">
      <alignment horizontal="distributed" vertical="distributed" indent="2"/>
    </xf>
    <xf numFmtId="0" fontId="9" fillId="0" borderId="43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distributed" indent="2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 textRotation="255"/>
    </xf>
    <xf numFmtId="0" fontId="9" fillId="0" borderId="50" xfId="0" applyFont="1" applyBorder="1" applyAlignment="1">
      <alignment vertical="center" textRotation="255"/>
    </xf>
    <xf numFmtId="0" fontId="9" fillId="0" borderId="29" xfId="0" applyFont="1" applyBorder="1" applyAlignment="1">
      <alignment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50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9" fillId="0" borderId="21" xfId="0" applyFont="1" applyBorder="1" applyAlignment="1">
      <alignment vertical="center" textRotation="255"/>
    </xf>
    <xf numFmtId="0" fontId="9" fillId="0" borderId="54" xfId="0" applyFont="1" applyBorder="1" applyAlignment="1">
      <alignment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81" fontId="9" fillId="0" borderId="12" xfId="1" applyNumberFormat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182" fontId="9" fillId="0" borderId="41" xfId="1" applyNumberFormat="1" applyFont="1" applyFill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181" fontId="9" fillId="0" borderId="30" xfId="1" applyNumberFormat="1" applyFont="1" applyFill="1" applyBorder="1" applyAlignment="1">
      <alignment horizontal="right" vertical="center"/>
    </xf>
    <xf numFmtId="181" fontId="8" fillId="0" borderId="41" xfId="0" applyNumberFormat="1" applyFont="1" applyBorder="1" applyAlignment="1">
      <alignment horizontal="right" vertical="center"/>
    </xf>
    <xf numFmtId="181" fontId="8" fillId="0" borderId="51" xfId="0" applyNumberFormat="1" applyFont="1" applyBorder="1" applyAlignment="1">
      <alignment horizontal="right" vertical="center"/>
    </xf>
    <xf numFmtId="38" fontId="9" fillId="0" borderId="38" xfId="1" applyFont="1" applyFill="1" applyBorder="1" applyAlignment="1">
      <alignment horizontal="center" vertical="center"/>
    </xf>
    <xf numFmtId="38" fontId="9" fillId="0" borderId="49" xfId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1"/>
    </xf>
    <xf numFmtId="0" fontId="11" fillId="0" borderId="19" xfId="0" applyFont="1" applyBorder="1" applyAlignment="1">
      <alignment vertical="center" wrapText="1" readingOrder="1"/>
    </xf>
    <xf numFmtId="0" fontId="11" fillId="0" borderId="2" xfId="0" applyFont="1" applyBorder="1" applyAlignment="1">
      <alignment vertical="center" wrapText="1" readingOrder="1"/>
    </xf>
    <xf numFmtId="0" fontId="9" fillId="2" borderId="47" xfId="0" applyFont="1" applyFill="1" applyBorder="1" applyAlignment="1">
      <alignment horizontal="center" vertical="center" readingOrder="1"/>
    </xf>
    <xf numFmtId="0" fontId="9" fillId="2" borderId="28" xfId="0" applyFont="1" applyFill="1" applyBorder="1" applyAlignment="1">
      <alignment horizontal="center" vertical="center" readingOrder="1"/>
    </xf>
    <xf numFmtId="0" fontId="0" fillId="0" borderId="0" xfId="0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1" fontId="8" fillId="0" borderId="12" xfId="0" applyNumberFormat="1" applyFont="1" applyBorder="1" applyAlignment="1">
      <alignment horizontal="right" vertical="center"/>
    </xf>
    <xf numFmtId="0" fontId="0" fillId="2" borderId="23" xfId="0" applyFill="1" applyBorder="1" applyAlignment="1">
      <alignment horizontal="distributed" vertical="center" readingOrder="1"/>
    </xf>
    <xf numFmtId="0" fontId="0" fillId="2" borderId="24" xfId="0" applyFill="1" applyBorder="1" applyAlignment="1">
      <alignment horizontal="distributed" vertical="center" readingOrder="1"/>
    </xf>
    <xf numFmtId="0" fontId="0" fillId="0" borderId="0" xfId="0" applyBorder="1" applyAlignment="1">
      <alignment horizontal="distributed" vertical="center" readingOrder="1"/>
    </xf>
    <xf numFmtId="0" fontId="16" fillId="0" borderId="2" xfId="0" applyFont="1" applyBorder="1" applyAlignment="1">
      <alignment horizontal="distributed" vertical="center" readingOrder="1"/>
    </xf>
    <xf numFmtId="0" fontId="16" fillId="0" borderId="3" xfId="0" applyFont="1" applyBorder="1" applyAlignment="1">
      <alignment horizontal="distributed" vertical="center" readingOrder="1"/>
    </xf>
    <xf numFmtId="0" fontId="9" fillId="0" borderId="2" xfId="0" applyFont="1" applyBorder="1" applyAlignment="1">
      <alignment horizontal="distributed" vertical="center" readingOrder="1"/>
    </xf>
    <xf numFmtId="0" fontId="9" fillId="0" borderId="3" xfId="0" applyFont="1" applyBorder="1" applyAlignment="1">
      <alignment horizontal="distributed" vertical="center" readingOrder="1"/>
    </xf>
    <xf numFmtId="0" fontId="9" fillId="2" borderId="2" xfId="0" applyFont="1" applyFill="1" applyBorder="1" applyAlignment="1">
      <alignment horizontal="distributed" vertical="center" readingOrder="1"/>
    </xf>
    <xf numFmtId="0" fontId="9" fillId="2" borderId="3" xfId="0" applyFont="1" applyFill="1" applyBorder="1" applyAlignment="1">
      <alignment horizontal="distributed" vertical="center" readingOrder="1"/>
    </xf>
    <xf numFmtId="0" fontId="16" fillId="0" borderId="31" xfId="0" applyFont="1" applyBorder="1" applyAlignment="1">
      <alignment horizontal="distributed" vertical="center" textRotation="255" readingOrder="1"/>
    </xf>
    <xf numFmtId="0" fontId="0" fillId="0" borderId="50" xfId="0" applyBorder="1" applyAlignment="1">
      <alignment horizontal="distributed" vertical="center" textRotation="255" readingOrder="1"/>
    </xf>
    <xf numFmtId="0" fontId="0" fillId="0" borderId="40" xfId="0" applyBorder="1" applyAlignment="1">
      <alignment horizontal="distributed" vertical="center" textRotation="255" readingOrder="1"/>
    </xf>
    <xf numFmtId="0" fontId="16" fillId="2" borderId="2" xfId="0" applyFont="1" applyFill="1" applyBorder="1" applyAlignment="1">
      <alignment horizontal="distributed" vertical="center" readingOrder="1"/>
    </xf>
    <xf numFmtId="0" fontId="16" fillId="2" borderId="3" xfId="0" applyFont="1" applyFill="1" applyBorder="1" applyAlignment="1">
      <alignment horizontal="distributed" vertical="center" readingOrder="1"/>
    </xf>
    <xf numFmtId="0" fontId="9" fillId="0" borderId="31" xfId="0" applyFont="1" applyBorder="1" applyAlignment="1">
      <alignment horizontal="distributed" vertical="center" textRotation="255" readingOrder="1"/>
    </xf>
    <xf numFmtId="0" fontId="9" fillId="0" borderId="50" xfId="0" applyFont="1" applyBorder="1" applyAlignment="1">
      <alignment horizontal="distributed" vertical="center" textRotation="255" readingOrder="1"/>
    </xf>
    <xf numFmtId="0" fontId="9" fillId="0" borderId="29" xfId="0" applyFont="1" applyBorder="1" applyAlignment="1">
      <alignment horizontal="distributed" vertical="center" textRotation="255" readingOrder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6">
    <cellStyle name="パーセント 2" xfId="4"/>
    <cellStyle name="桁区切り" xfId="1" builtinId="6"/>
    <cellStyle name="桁区切り 2" xfId="3"/>
    <cellStyle name="通貨 2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Normal="100" zoomScaleSheetLayoutView="100" workbookViewId="0">
      <selection activeCell="Q1" sqref="Q1"/>
    </sheetView>
  </sheetViews>
  <sheetFormatPr defaultRowHeight="35.1" customHeight="1" x14ac:dyDescent="0.15"/>
  <cols>
    <col min="1" max="3" width="4.125" style="18" customWidth="1"/>
    <col min="4" max="6" width="8.125" style="18" customWidth="1"/>
    <col min="7" max="7" width="4.625" style="18" customWidth="1"/>
    <col min="8" max="10" width="8.125" style="18" customWidth="1"/>
    <col min="11" max="11" width="4.625" style="18" customWidth="1"/>
    <col min="12" max="14" width="8.125" style="54" customWidth="1"/>
    <col min="15" max="15" width="4.625" style="18" customWidth="1"/>
    <col min="16" max="16384" width="9" style="18"/>
  </cols>
  <sheetData>
    <row r="1" spans="1:15" ht="13.5" customHeight="1" x14ac:dyDescent="0.15">
      <c r="A1" s="25" t="s">
        <v>120</v>
      </c>
    </row>
    <row r="2" spans="1:15" ht="13.5" customHeight="1" thickBot="1" x14ac:dyDescent="0.2">
      <c r="A2" s="25" t="s">
        <v>121</v>
      </c>
      <c r="B2" s="19"/>
      <c r="C2" s="19"/>
      <c r="D2" s="19"/>
      <c r="E2" s="19"/>
      <c r="F2" s="19"/>
      <c r="G2" s="19"/>
      <c r="H2" s="19"/>
      <c r="J2" s="5"/>
      <c r="N2" s="5" t="s">
        <v>115</v>
      </c>
    </row>
    <row r="3" spans="1:15" ht="22.5" customHeight="1" x14ac:dyDescent="0.15">
      <c r="A3" s="141" t="s">
        <v>111</v>
      </c>
      <c r="B3" s="142"/>
      <c r="C3" s="143"/>
      <c r="D3" s="138" t="s">
        <v>11</v>
      </c>
      <c r="E3" s="139"/>
      <c r="F3" s="139"/>
      <c r="G3" s="147"/>
      <c r="H3" s="139" t="s">
        <v>12</v>
      </c>
      <c r="I3" s="139"/>
      <c r="J3" s="139"/>
      <c r="K3" s="139"/>
      <c r="L3" s="138" t="s">
        <v>26</v>
      </c>
      <c r="M3" s="139"/>
      <c r="N3" s="139"/>
      <c r="O3" s="140"/>
    </row>
    <row r="4" spans="1:15" ht="22.5" customHeight="1" x14ac:dyDescent="0.15">
      <c r="A4" s="144"/>
      <c r="B4" s="145"/>
      <c r="C4" s="146"/>
      <c r="D4" s="82" t="s">
        <v>47</v>
      </c>
      <c r="E4" s="3" t="s">
        <v>9</v>
      </c>
      <c r="F4" s="3" t="s">
        <v>8</v>
      </c>
      <c r="G4" s="27" t="s">
        <v>50</v>
      </c>
      <c r="H4" s="82" t="s">
        <v>47</v>
      </c>
      <c r="I4" s="3" t="s">
        <v>9</v>
      </c>
      <c r="J4" s="3" t="s">
        <v>8</v>
      </c>
      <c r="K4" s="29" t="s">
        <v>50</v>
      </c>
      <c r="L4" s="57" t="s">
        <v>47</v>
      </c>
      <c r="M4" s="57" t="s">
        <v>9</v>
      </c>
      <c r="N4" s="57" t="s">
        <v>3</v>
      </c>
      <c r="O4" s="58" t="s">
        <v>51</v>
      </c>
    </row>
    <row r="5" spans="1:15" ht="35.1" customHeight="1" x14ac:dyDescent="0.15">
      <c r="A5" s="129" t="s">
        <v>48</v>
      </c>
      <c r="B5" s="130"/>
      <c r="C5" s="131"/>
      <c r="D5" s="6">
        <v>1312</v>
      </c>
      <c r="E5" s="7">
        <v>72</v>
      </c>
      <c r="F5" s="23">
        <f>D5+E5</f>
        <v>1384</v>
      </c>
      <c r="G5" s="23">
        <f>F5/365</f>
        <v>3.7917808219178082</v>
      </c>
      <c r="H5" s="6">
        <v>1412</v>
      </c>
      <c r="I5" s="7">
        <v>85</v>
      </c>
      <c r="J5" s="23">
        <f>H5+I5</f>
        <v>1497</v>
      </c>
      <c r="K5" s="26">
        <f>J5/365</f>
        <v>4.1013698630136988</v>
      </c>
      <c r="L5" s="59">
        <v>1447</v>
      </c>
      <c r="M5" s="59">
        <v>47</v>
      </c>
      <c r="N5" s="59">
        <f>L5+M5</f>
        <v>1494</v>
      </c>
      <c r="O5" s="60">
        <f>N5/365</f>
        <v>4.0931506849315067</v>
      </c>
    </row>
    <row r="6" spans="1:15" ht="35.1" customHeight="1" x14ac:dyDescent="0.15">
      <c r="A6" s="129" t="s">
        <v>1</v>
      </c>
      <c r="B6" s="130"/>
      <c r="C6" s="131"/>
      <c r="D6" s="6">
        <v>20</v>
      </c>
      <c r="E6" s="7">
        <v>22</v>
      </c>
      <c r="F6" s="23">
        <f t="shared" ref="F6:F20" si="0">D6+E6</f>
        <v>42</v>
      </c>
      <c r="G6" s="23">
        <f t="shared" ref="G6:G20" si="1">F6/365</f>
        <v>0.11506849315068493</v>
      </c>
      <c r="H6" s="6">
        <v>20</v>
      </c>
      <c r="I6" s="7">
        <v>15</v>
      </c>
      <c r="J6" s="23">
        <f t="shared" ref="J6:J20" si="2">H6+I6</f>
        <v>35</v>
      </c>
      <c r="K6" s="26">
        <f t="shared" ref="K6:K20" si="3">J6/365</f>
        <v>9.5890410958904104E-2</v>
      </c>
      <c r="L6" s="59">
        <v>24</v>
      </c>
      <c r="M6" s="59">
        <v>17</v>
      </c>
      <c r="N6" s="59">
        <f t="shared" ref="N6:N21" si="4">L6+M6</f>
        <v>41</v>
      </c>
      <c r="O6" s="60">
        <f>N6/365</f>
        <v>0.11232876712328767</v>
      </c>
    </row>
    <row r="7" spans="1:15" ht="35.1" customHeight="1" x14ac:dyDescent="0.15">
      <c r="A7" s="129" t="s">
        <v>13</v>
      </c>
      <c r="B7" s="130"/>
      <c r="C7" s="131"/>
      <c r="D7" s="6">
        <v>218</v>
      </c>
      <c r="E7" s="7">
        <v>1899</v>
      </c>
      <c r="F7" s="23">
        <f t="shared" si="0"/>
        <v>2117</v>
      </c>
      <c r="G7" s="23">
        <f t="shared" si="1"/>
        <v>5.8</v>
      </c>
      <c r="H7" s="6">
        <v>258</v>
      </c>
      <c r="I7" s="7">
        <v>1686</v>
      </c>
      <c r="J7" s="23">
        <f t="shared" si="2"/>
        <v>1944</v>
      </c>
      <c r="K7" s="26">
        <f t="shared" si="3"/>
        <v>5.3260273972602743</v>
      </c>
      <c r="L7" s="59">
        <v>226</v>
      </c>
      <c r="M7" s="59">
        <v>1883</v>
      </c>
      <c r="N7" s="59">
        <f t="shared" si="4"/>
        <v>2109</v>
      </c>
      <c r="O7" s="60">
        <f>N7/365</f>
        <v>5.7780821917808218</v>
      </c>
    </row>
    <row r="8" spans="1:15" ht="35.1" customHeight="1" x14ac:dyDescent="0.15">
      <c r="A8" s="129" t="s">
        <v>14</v>
      </c>
      <c r="B8" s="130"/>
      <c r="C8" s="131"/>
      <c r="D8" s="6">
        <v>52</v>
      </c>
      <c r="E8" s="7">
        <v>10</v>
      </c>
      <c r="F8" s="23">
        <f t="shared" si="0"/>
        <v>62</v>
      </c>
      <c r="G8" s="23">
        <f t="shared" si="1"/>
        <v>0.16986301369863013</v>
      </c>
      <c r="H8" s="6">
        <v>53</v>
      </c>
      <c r="I8" s="7">
        <v>5</v>
      </c>
      <c r="J8" s="23">
        <f t="shared" si="2"/>
        <v>58</v>
      </c>
      <c r="K8" s="26">
        <f t="shared" si="3"/>
        <v>0.15890410958904111</v>
      </c>
      <c r="L8" s="59">
        <v>61</v>
      </c>
      <c r="M8" s="59">
        <v>7</v>
      </c>
      <c r="N8" s="59">
        <f t="shared" si="4"/>
        <v>68</v>
      </c>
      <c r="O8" s="60">
        <f t="shared" ref="O8:O21" si="5">N8/365</f>
        <v>0.18630136986301371</v>
      </c>
    </row>
    <row r="9" spans="1:15" ht="35.1" customHeight="1" x14ac:dyDescent="0.15">
      <c r="A9" s="129" t="s">
        <v>15</v>
      </c>
      <c r="B9" s="130"/>
      <c r="C9" s="131"/>
      <c r="D9" s="6">
        <v>210</v>
      </c>
      <c r="E9" s="7">
        <v>24</v>
      </c>
      <c r="F9" s="23">
        <f t="shared" si="0"/>
        <v>234</v>
      </c>
      <c r="G9" s="23">
        <f t="shared" si="1"/>
        <v>0.64109589041095894</v>
      </c>
      <c r="H9" s="6">
        <v>241</v>
      </c>
      <c r="I9" s="7">
        <v>30</v>
      </c>
      <c r="J9" s="23">
        <f t="shared" si="2"/>
        <v>271</v>
      </c>
      <c r="K9" s="26">
        <f t="shared" si="3"/>
        <v>0.74246575342465748</v>
      </c>
      <c r="L9" s="59">
        <v>231</v>
      </c>
      <c r="M9" s="59">
        <v>11</v>
      </c>
      <c r="N9" s="59">
        <f t="shared" si="4"/>
        <v>242</v>
      </c>
      <c r="O9" s="60">
        <f t="shared" si="5"/>
        <v>0.66301369863013704</v>
      </c>
    </row>
    <row r="10" spans="1:15" ht="35.1" customHeight="1" x14ac:dyDescent="0.15">
      <c r="A10" s="129" t="s">
        <v>16</v>
      </c>
      <c r="B10" s="130"/>
      <c r="C10" s="131"/>
      <c r="D10" s="6">
        <v>4</v>
      </c>
      <c r="E10" s="7">
        <v>2</v>
      </c>
      <c r="F10" s="23">
        <f t="shared" si="0"/>
        <v>6</v>
      </c>
      <c r="G10" s="23">
        <f t="shared" si="1"/>
        <v>1.643835616438356E-2</v>
      </c>
      <c r="H10" s="6">
        <v>6</v>
      </c>
      <c r="I10" s="7">
        <v>4</v>
      </c>
      <c r="J10" s="23">
        <f t="shared" si="2"/>
        <v>10</v>
      </c>
      <c r="K10" s="26">
        <f t="shared" si="3"/>
        <v>2.7397260273972601E-2</v>
      </c>
      <c r="L10" s="59">
        <v>6</v>
      </c>
      <c r="M10" s="59">
        <v>2</v>
      </c>
      <c r="N10" s="59">
        <f t="shared" si="4"/>
        <v>8</v>
      </c>
      <c r="O10" s="60">
        <f t="shared" si="5"/>
        <v>2.1917808219178082E-2</v>
      </c>
    </row>
    <row r="11" spans="1:15" ht="35.1" customHeight="1" x14ac:dyDescent="0.15">
      <c r="A11" s="129" t="s">
        <v>17</v>
      </c>
      <c r="B11" s="130"/>
      <c r="C11" s="131"/>
      <c r="D11" s="6">
        <v>101</v>
      </c>
      <c r="E11" s="7">
        <v>3</v>
      </c>
      <c r="F11" s="23">
        <f t="shared" si="0"/>
        <v>104</v>
      </c>
      <c r="G11" s="23">
        <f t="shared" si="1"/>
        <v>0.28493150684931506</v>
      </c>
      <c r="H11" s="6">
        <v>78</v>
      </c>
      <c r="I11" s="7">
        <v>2</v>
      </c>
      <c r="J11" s="23">
        <f t="shared" si="2"/>
        <v>80</v>
      </c>
      <c r="K11" s="26">
        <f t="shared" si="3"/>
        <v>0.21917808219178081</v>
      </c>
      <c r="L11" s="59">
        <v>96</v>
      </c>
      <c r="M11" s="59">
        <v>3</v>
      </c>
      <c r="N11" s="59">
        <f t="shared" si="4"/>
        <v>99</v>
      </c>
      <c r="O11" s="60">
        <f t="shared" si="5"/>
        <v>0.27123287671232876</v>
      </c>
    </row>
    <row r="12" spans="1:15" ht="35.1" customHeight="1" x14ac:dyDescent="0.15">
      <c r="A12" s="129" t="s">
        <v>7</v>
      </c>
      <c r="B12" s="130"/>
      <c r="C12" s="131"/>
      <c r="D12" s="6">
        <v>30</v>
      </c>
      <c r="E12" s="7">
        <v>0</v>
      </c>
      <c r="F12" s="23">
        <f t="shared" si="0"/>
        <v>30</v>
      </c>
      <c r="G12" s="23">
        <f t="shared" si="1"/>
        <v>8.2191780821917804E-2</v>
      </c>
      <c r="H12" s="6">
        <v>43</v>
      </c>
      <c r="I12" s="7">
        <v>2</v>
      </c>
      <c r="J12" s="23">
        <f t="shared" si="2"/>
        <v>45</v>
      </c>
      <c r="K12" s="26">
        <f t="shared" si="3"/>
        <v>0.12328767123287671</v>
      </c>
      <c r="L12" s="59">
        <v>35</v>
      </c>
      <c r="M12" s="59">
        <v>0</v>
      </c>
      <c r="N12" s="59">
        <f t="shared" si="4"/>
        <v>35</v>
      </c>
      <c r="O12" s="60">
        <f t="shared" si="5"/>
        <v>9.5890410958904104E-2</v>
      </c>
    </row>
    <row r="13" spans="1:15" ht="35.1" customHeight="1" x14ac:dyDescent="0.15">
      <c r="A13" s="129" t="s">
        <v>18</v>
      </c>
      <c r="B13" s="130"/>
      <c r="C13" s="131"/>
      <c r="D13" s="6">
        <v>4</v>
      </c>
      <c r="E13" s="7">
        <v>0</v>
      </c>
      <c r="F13" s="23">
        <f t="shared" si="0"/>
        <v>4</v>
      </c>
      <c r="G13" s="23">
        <f t="shared" si="1"/>
        <v>1.0958904109589041E-2</v>
      </c>
      <c r="H13" s="77" t="s">
        <v>105</v>
      </c>
      <c r="I13" s="77" t="s">
        <v>105</v>
      </c>
      <c r="J13" s="77" t="s">
        <v>105</v>
      </c>
      <c r="K13" s="77" t="s">
        <v>105</v>
      </c>
      <c r="L13" s="77" t="s">
        <v>105</v>
      </c>
      <c r="M13" s="77" t="s">
        <v>105</v>
      </c>
      <c r="N13" s="77" t="s">
        <v>105</v>
      </c>
      <c r="O13" s="78" t="s">
        <v>105</v>
      </c>
    </row>
    <row r="14" spans="1:15" ht="35.1" customHeight="1" x14ac:dyDescent="0.15">
      <c r="A14" s="129" t="s">
        <v>19</v>
      </c>
      <c r="B14" s="130"/>
      <c r="C14" s="131"/>
      <c r="D14" s="6">
        <v>30</v>
      </c>
      <c r="E14" s="7">
        <v>5</v>
      </c>
      <c r="F14" s="23">
        <f t="shared" si="0"/>
        <v>35</v>
      </c>
      <c r="G14" s="23">
        <f t="shared" si="1"/>
        <v>9.5890410958904104E-2</v>
      </c>
      <c r="H14" s="6">
        <v>44</v>
      </c>
      <c r="I14" s="7">
        <v>3</v>
      </c>
      <c r="J14" s="23">
        <f t="shared" si="2"/>
        <v>47</v>
      </c>
      <c r="K14" s="26">
        <f t="shared" si="3"/>
        <v>0.12876712328767123</v>
      </c>
      <c r="L14" s="59">
        <v>42</v>
      </c>
      <c r="M14" s="59">
        <v>6</v>
      </c>
      <c r="N14" s="59">
        <f t="shared" si="4"/>
        <v>48</v>
      </c>
      <c r="O14" s="60">
        <f t="shared" si="5"/>
        <v>0.13150684931506848</v>
      </c>
    </row>
    <row r="15" spans="1:15" ht="35.1" customHeight="1" x14ac:dyDescent="0.15">
      <c r="A15" s="129" t="s">
        <v>20</v>
      </c>
      <c r="B15" s="130"/>
      <c r="C15" s="131"/>
      <c r="D15" s="6">
        <v>81</v>
      </c>
      <c r="E15" s="7">
        <v>202</v>
      </c>
      <c r="F15" s="23">
        <f t="shared" si="0"/>
        <v>283</v>
      </c>
      <c r="G15" s="23">
        <f t="shared" si="1"/>
        <v>0.77534246575342469</v>
      </c>
      <c r="H15" s="6">
        <v>50</v>
      </c>
      <c r="I15" s="7">
        <v>149</v>
      </c>
      <c r="J15" s="23">
        <f t="shared" si="2"/>
        <v>199</v>
      </c>
      <c r="K15" s="26">
        <f t="shared" si="3"/>
        <v>0.54520547945205478</v>
      </c>
      <c r="L15" s="59">
        <v>57</v>
      </c>
      <c r="M15" s="59">
        <v>167</v>
      </c>
      <c r="N15" s="59">
        <f t="shared" si="4"/>
        <v>224</v>
      </c>
      <c r="O15" s="60">
        <f t="shared" si="5"/>
        <v>0.61369863013698633</v>
      </c>
    </row>
    <row r="16" spans="1:15" ht="35.1" customHeight="1" x14ac:dyDescent="0.15">
      <c r="A16" s="129" t="s">
        <v>21</v>
      </c>
      <c r="B16" s="130"/>
      <c r="C16" s="131"/>
      <c r="D16" s="6">
        <v>0</v>
      </c>
      <c r="E16" s="7">
        <v>1</v>
      </c>
      <c r="F16" s="23">
        <f t="shared" si="0"/>
        <v>1</v>
      </c>
      <c r="G16" s="23">
        <f t="shared" si="1"/>
        <v>2.7397260273972603E-3</v>
      </c>
      <c r="H16" s="77" t="s">
        <v>105</v>
      </c>
      <c r="I16" s="77" t="s">
        <v>105</v>
      </c>
      <c r="J16" s="77" t="s">
        <v>105</v>
      </c>
      <c r="K16" s="77" t="s">
        <v>105</v>
      </c>
      <c r="L16" s="77" t="s">
        <v>105</v>
      </c>
      <c r="M16" s="77" t="s">
        <v>105</v>
      </c>
      <c r="N16" s="77" t="s">
        <v>105</v>
      </c>
      <c r="O16" s="78" t="s">
        <v>105</v>
      </c>
    </row>
    <row r="17" spans="1:15" ht="35.1" customHeight="1" x14ac:dyDescent="0.15">
      <c r="A17" s="132" t="s">
        <v>22</v>
      </c>
      <c r="B17" s="133"/>
      <c r="C17" s="134"/>
      <c r="D17" s="77" t="s">
        <v>105</v>
      </c>
      <c r="E17" s="77" t="s">
        <v>105</v>
      </c>
      <c r="F17" s="77" t="s">
        <v>105</v>
      </c>
      <c r="G17" s="77" t="s">
        <v>105</v>
      </c>
      <c r="H17" s="77" t="s">
        <v>105</v>
      </c>
      <c r="I17" s="77" t="s">
        <v>105</v>
      </c>
      <c r="J17" s="77" t="s">
        <v>105</v>
      </c>
      <c r="K17" s="77" t="s">
        <v>105</v>
      </c>
      <c r="L17" s="77" t="s">
        <v>105</v>
      </c>
      <c r="M17" s="77" t="s">
        <v>105</v>
      </c>
      <c r="N17" s="77" t="s">
        <v>105</v>
      </c>
      <c r="O17" s="78" t="s">
        <v>105</v>
      </c>
    </row>
    <row r="18" spans="1:15" ht="35.1" customHeight="1" x14ac:dyDescent="0.15">
      <c r="A18" s="129" t="s">
        <v>23</v>
      </c>
      <c r="B18" s="130"/>
      <c r="C18" s="131"/>
      <c r="D18" s="77" t="s">
        <v>105</v>
      </c>
      <c r="E18" s="77" t="s">
        <v>105</v>
      </c>
      <c r="F18" s="77" t="s">
        <v>105</v>
      </c>
      <c r="G18" s="77" t="s">
        <v>105</v>
      </c>
      <c r="H18" s="77" t="s">
        <v>105</v>
      </c>
      <c r="I18" s="77" t="s">
        <v>105</v>
      </c>
      <c r="J18" s="77" t="s">
        <v>105</v>
      </c>
      <c r="K18" s="77" t="s">
        <v>105</v>
      </c>
      <c r="L18" s="77" t="s">
        <v>105</v>
      </c>
      <c r="M18" s="77" t="s">
        <v>105</v>
      </c>
      <c r="N18" s="77" t="s">
        <v>105</v>
      </c>
      <c r="O18" s="78" t="s">
        <v>105</v>
      </c>
    </row>
    <row r="19" spans="1:15" ht="35.1" customHeight="1" x14ac:dyDescent="0.15">
      <c r="A19" s="129" t="s">
        <v>25</v>
      </c>
      <c r="B19" s="130"/>
      <c r="C19" s="131"/>
      <c r="D19" s="77" t="s">
        <v>105</v>
      </c>
      <c r="E19" s="77" t="s">
        <v>105</v>
      </c>
      <c r="F19" s="77" t="s">
        <v>105</v>
      </c>
      <c r="G19" s="77" t="s">
        <v>105</v>
      </c>
      <c r="H19" s="77" t="s">
        <v>105</v>
      </c>
      <c r="I19" s="77" t="s">
        <v>105</v>
      </c>
      <c r="J19" s="77" t="s">
        <v>105</v>
      </c>
      <c r="K19" s="77" t="s">
        <v>105</v>
      </c>
      <c r="L19" s="77" t="s">
        <v>105</v>
      </c>
      <c r="M19" s="77" t="s">
        <v>105</v>
      </c>
      <c r="N19" s="77" t="s">
        <v>105</v>
      </c>
      <c r="O19" s="78" t="s">
        <v>105</v>
      </c>
    </row>
    <row r="20" spans="1:15" ht="35.1" customHeight="1" x14ac:dyDescent="0.15">
      <c r="A20" s="132" t="s">
        <v>24</v>
      </c>
      <c r="B20" s="133"/>
      <c r="C20" s="134"/>
      <c r="D20" s="6">
        <v>3</v>
      </c>
      <c r="E20" s="7">
        <v>8</v>
      </c>
      <c r="F20" s="23">
        <f t="shared" si="0"/>
        <v>11</v>
      </c>
      <c r="G20" s="23">
        <f t="shared" si="1"/>
        <v>3.0136986301369864E-2</v>
      </c>
      <c r="H20" s="6">
        <v>2</v>
      </c>
      <c r="I20" s="7">
        <v>5</v>
      </c>
      <c r="J20" s="23">
        <f t="shared" si="2"/>
        <v>7</v>
      </c>
      <c r="K20" s="26">
        <f t="shared" si="3"/>
        <v>1.9178082191780823E-2</v>
      </c>
      <c r="L20" s="59">
        <v>3</v>
      </c>
      <c r="M20" s="59">
        <v>4</v>
      </c>
      <c r="N20" s="59">
        <f t="shared" si="4"/>
        <v>7</v>
      </c>
      <c r="O20" s="60">
        <f t="shared" si="5"/>
        <v>1.9178082191780823E-2</v>
      </c>
    </row>
    <row r="21" spans="1:15" ht="35.1" customHeight="1" x14ac:dyDescent="0.15">
      <c r="A21" s="132" t="s">
        <v>4</v>
      </c>
      <c r="B21" s="133"/>
      <c r="C21" s="134"/>
      <c r="D21" s="6">
        <v>1436</v>
      </c>
      <c r="E21" s="7">
        <v>10212</v>
      </c>
      <c r="F21" s="23">
        <f>D21+E21</f>
        <v>11648</v>
      </c>
      <c r="G21" s="23">
        <f>F21/365</f>
        <v>31.912328767123288</v>
      </c>
      <c r="H21" s="6">
        <v>1464</v>
      </c>
      <c r="I21" s="7">
        <v>9947</v>
      </c>
      <c r="J21" s="23">
        <f>H21+I21</f>
        <v>11411</v>
      </c>
      <c r="K21" s="26">
        <f>J21/365</f>
        <v>31.263013698630136</v>
      </c>
      <c r="L21" s="59">
        <v>1597</v>
      </c>
      <c r="M21" s="59">
        <v>10166</v>
      </c>
      <c r="N21" s="59">
        <f t="shared" si="4"/>
        <v>11763</v>
      </c>
      <c r="O21" s="60">
        <f t="shared" si="5"/>
        <v>32.227397260273975</v>
      </c>
    </row>
    <row r="22" spans="1:15" ht="35.1" customHeight="1" thickBot="1" x14ac:dyDescent="0.2">
      <c r="A22" s="135" t="s">
        <v>3</v>
      </c>
      <c r="B22" s="136"/>
      <c r="C22" s="137"/>
      <c r="D22" s="79">
        <f>SUM(D5:D21)</f>
        <v>3501</v>
      </c>
      <c r="E22" s="96">
        <f>SUM(E5:E21)</f>
        <v>12460</v>
      </c>
      <c r="F22" s="100">
        <f>D22+E22</f>
        <v>15961</v>
      </c>
      <c r="G22" s="100">
        <f>F22/365</f>
        <v>43.728767123287675</v>
      </c>
      <c r="H22" s="79">
        <f>SUM(H5:H21)</f>
        <v>3671</v>
      </c>
      <c r="I22" s="96">
        <f>SUM(I5:I21)</f>
        <v>11933</v>
      </c>
      <c r="J22" s="100">
        <f>H22+I22</f>
        <v>15604</v>
      </c>
      <c r="K22" s="101">
        <f>J22/365</f>
        <v>42.750684931506846</v>
      </c>
      <c r="L22" s="97">
        <f>SUM(L5:L21)</f>
        <v>3825</v>
      </c>
      <c r="M22" s="97">
        <f>SUM(M5:M21)</f>
        <v>12313</v>
      </c>
      <c r="N22" s="97">
        <f>SUM(N5:N21)</f>
        <v>16138</v>
      </c>
      <c r="O22" s="102">
        <f>N22/365</f>
        <v>44.213698630136989</v>
      </c>
    </row>
  </sheetData>
  <mergeCells count="22">
    <mergeCell ref="A12:C12"/>
    <mergeCell ref="A3:C4"/>
    <mergeCell ref="D3:G3"/>
    <mergeCell ref="H3:K3"/>
    <mergeCell ref="A5:C5"/>
    <mergeCell ref="A6:C6"/>
    <mergeCell ref="A19:C19"/>
    <mergeCell ref="A20:C20"/>
    <mergeCell ref="A21:C21"/>
    <mergeCell ref="A22:C22"/>
    <mergeCell ref="L3:O3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" sqref="P2"/>
    </sheetView>
  </sheetViews>
  <sheetFormatPr defaultRowHeight="35.1" customHeight="1" x14ac:dyDescent="0.15"/>
  <cols>
    <col min="1" max="2" width="2.125" style="18" customWidth="1"/>
    <col min="3" max="3" width="8.125" style="18" customWidth="1"/>
    <col min="4" max="4" width="7.375" style="18" customWidth="1"/>
    <col min="5" max="5" width="7.25" style="18" customWidth="1"/>
    <col min="6" max="6" width="7.5" style="18" customWidth="1"/>
    <col min="7" max="7" width="7" style="18" customWidth="1"/>
    <col min="8" max="8" width="7.375" style="18" customWidth="1"/>
    <col min="9" max="9" width="7" style="18" customWidth="1"/>
    <col min="10" max="11" width="7.25" style="18" customWidth="1"/>
    <col min="12" max="13" width="7.375" style="54" customWidth="1"/>
    <col min="14" max="15" width="7.375" style="18" customWidth="1"/>
    <col min="16" max="16384" width="9" style="18"/>
  </cols>
  <sheetData>
    <row r="1" spans="1:15" ht="13.5" customHeight="1" x14ac:dyDescent="0.15"/>
    <row r="2" spans="1:15" ht="13.5" customHeight="1" thickBot="1" x14ac:dyDescent="0.2">
      <c r="A2" s="25" t="s">
        <v>126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56"/>
      <c r="M2" s="56"/>
      <c r="N2" s="19" t="s">
        <v>55</v>
      </c>
      <c r="O2" s="19"/>
    </row>
    <row r="3" spans="1:15" ht="22.5" customHeight="1" x14ac:dyDescent="0.15">
      <c r="A3" s="157"/>
      <c r="B3" s="158"/>
      <c r="C3" s="159"/>
      <c r="D3" s="148" t="s">
        <v>118</v>
      </c>
      <c r="E3" s="149"/>
      <c r="F3" s="149"/>
      <c r="G3" s="163"/>
      <c r="H3" s="148" t="s">
        <v>116</v>
      </c>
      <c r="I3" s="149"/>
      <c r="J3" s="149"/>
      <c r="K3" s="163"/>
      <c r="L3" s="148" t="s">
        <v>117</v>
      </c>
      <c r="M3" s="149"/>
      <c r="N3" s="149"/>
      <c r="O3" s="150"/>
    </row>
    <row r="4" spans="1:15" ht="22.5" customHeight="1" x14ac:dyDescent="0.15">
      <c r="A4" s="160"/>
      <c r="B4" s="161"/>
      <c r="C4" s="162"/>
      <c r="D4" s="2" t="s">
        <v>47</v>
      </c>
      <c r="E4" s="3" t="s">
        <v>9</v>
      </c>
      <c r="F4" s="3" t="s">
        <v>8</v>
      </c>
      <c r="G4" s="31" t="s">
        <v>52</v>
      </c>
      <c r="H4" s="3" t="s">
        <v>47</v>
      </c>
      <c r="I4" s="3" t="s">
        <v>9</v>
      </c>
      <c r="J4" s="3" t="s">
        <v>8</v>
      </c>
      <c r="K4" s="30" t="s">
        <v>52</v>
      </c>
      <c r="L4" s="61" t="s">
        <v>47</v>
      </c>
      <c r="M4" s="57" t="s">
        <v>9</v>
      </c>
      <c r="N4" s="62" t="s">
        <v>3</v>
      </c>
      <c r="O4" s="63" t="s">
        <v>52</v>
      </c>
    </row>
    <row r="5" spans="1:15" ht="35.1" customHeight="1" x14ac:dyDescent="0.15">
      <c r="A5" s="151" t="s">
        <v>28</v>
      </c>
      <c r="B5" s="166" t="s">
        <v>29</v>
      </c>
      <c r="C5" s="104" t="s">
        <v>29</v>
      </c>
      <c r="D5" s="15">
        <v>988</v>
      </c>
      <c r="E5" s="16">
        <v>4784</v>
      </c>
      <c r="F5" s="16">
        <f t="shared" ref="F5:F20" si="0">D5+E5</f>
        <v>5772</v>
      </c>
      <c r="G5" s="33">
        <f>F5/F25*100</f>
        <v>36.163147672451601</v>
      </c>
      <c r="H5" s="7">
        <v>1037</v>
      </c>
      <c r="I5" s="16">
        <v>4637</v>
      </c>
      <c r="J5" s="16">
        <f t="shared" ref="J5:J24" si="1">H5+I5</f>
        <v>5674</v>
      </c>
      <c r="K5" s="32">
        <f>J5/J25*100</f>
        <v>36.362471161240705</v>
      </c>
      <c r="L5" s="64">
        <v>1058</v>
      </c>
      <c r="M5" s="59">
        <v>4667</v>
      </c>
      <c r="N5" s="65">
        <f>L5+M5</f>
        <v>5725</v>
      </c>
      <c r="O5" s="66">
        <f>N5/N25*100</f>
        <v>35.475275746684844</v>
      </c>
    </row>
    <row r="6" spans="1:15" ht="35.1" customHeight="1" x14ac:dyDescent="0.15">
      <c r="A6" s="164"/>
      <c r="B6" s="167"/>
      <c r="C6" s="104" t="s">
        <v>30</v>
      </c>
      <c r="D6" s="6">
        <v>382</v>
      </c>
      <c r="E6" s="7">
        <v>1807</v>
      </c>
      <c r="F6" s="7">
        <f t="shared" si="0"/>
        <v>2189</v>
      </c>
      <c r="G6" s="35">
        <f>F6/F25*100</f>
        <v>13.714679531357685</v>
      </c>
      <c r="H6" s="7">
        <v>380</v>
      </c>
      <c r="I6" s="7">
        <v>1591</v>
      </c>
      <c r="J6" s="7">
        <f t="shared" si="1"/>
        <v>1971</v>
      </c>
      <c r="K6" s="34">
        <f>J6/J25*100</f>
        <v>12.631376570110229</v>
      </c>
      <c r="L6" s="64">
        <v>422</v>
      </c>
      <c r="M6" s="59">
        <v>1569</v>
      </c>
      <c r="N6" s="65">
        <f t="shared" ref="N6:N11" si="2">L6+M6</f>
        <v>1991</v>
      </c>
      <c r="O6" s="66">
        <f>N6/N25*100</f>
        <v>12.337340438716074</v>
      </c>
    </row>
    <row r="7" spans="1:15" ht="35.1" customHeight="1" x14ac:dyDescent="0.15">
      <c r="A7" s="164"/>
      <c r="B7" s="167"/>
      <c r="C7" s="104" t="s">
        <v>31</v>
      </c>
      <c r="D7" s="6">
        <v>118</v>
      </c>
      <c r="E7" s="7">
        <v>395</v>
      </c>
      <c r="F7" s="7">
        <f t="shared" si="0"/>
        <v>513</v>
      </c>
      <c r="G7" s="35">
        <f>F7/F25*100</f>
        <v>3.2140843305557296</v>
      </c>
      <c r="H7" s="7">
        <v>121</v>
      </c>
      <c r="I7" s="7">
        <v>362</v>
      </c>
      <c r="J7" s="7">
        <f t="shared" si="1"/>
        <v>483</v>
      </c>
      <c r="K7" s="34">
        <f>J7/J25*100</f>
        <v>3.0953601640604971</v>
      </c>
      <c r="L7" s="64">
        <v>91</v>
      </c>
      <c r="M7" s="59">
        <v>385</v>
      </c>
      <c r="N7" s="65">
        <f t="shared" si="2"/>
        <v>476</v>
      </c>
      <c r="O7" s="66">
        <f>N7/N25*100</f>
        <v>2.9495600446151937</v>
      </c>
    </row>
    <row r="8" spans="1:15" ht="35.1" customHeight="1" x14ac:dyDescent="0.15">
      <c r="A8" s="164"/>
      <c r="B8" s="167"/>
      <c r="C8" s="104" t="s">
        <v>32</v>
      </c>
      <c r="D8" s="6">
        <v>126</v>
      </c>
      <c r="E8" s="7">
        <v>465</v>
      </c>
      <c r="F8" s="7">
        <f t="shared" si="0"/>
        <v>591</v>
      </c>
      <c r="G8" s="34">
        <f>F8/F25*100</f>
        <v>3.7027755153185891</v>
      </c>
      <c r="H8" s="7">
        <v>119</v>
      </c>
      <c r="I8" s="7">
        <v>394</v>
      </c>
      <c r="J8" s="7">
        <f t="shared" si="1"/>
        <v>513</v>
      </c>
      <c r="K8" s="34">
        <f>J8/J25*100</f>
        <v>3.2876185593437581</v>
      </c>
      <c r="L8" s="64">
        <v>129</v>
      </c>
      <c r="M8" s="59">
        <v>440</v>
      </c>
      <c r="N8" s="65">
        <f t="shared" si="2"/>
        <v>569</v>
      </c>
      <c r="O8" s="66">
        <f>N8/N25*100</f>
        <v>3.5258396331639608</v>
      </c>
    </row>
    <row r="9" spans="1:15" ht="35.1" customHeight="1" x14ac:dyDescent="0.15">
      <c r="A9" s="164"/>
      <c r="B9" s="167"/>
      <c r="C9" s="104" t="s">
        <v>33</v>
      </c>
      <c r="D9" s="6">
        <v>199</v>
      </c>
      <c r="E9" s="7">
        <v>759</v>
      </c>
      <c r="F9" s="7">
        <f t="shared" si="0"/>
        <v>958</v>
      </c>
      <c r="G9" s="34">
        <f>F9/F25*100</f>
        <v>6.0021301923438379</v>
      </c>
      <c r="H9" s="7">
        <v>220</v>
      </c>
      <c r="I9" s="7">
        <v>751</v>
      </c>
      <c r="J9" s="7">
        <f t="shared" si="1"/>
        <v>971</v>
      </c>
      <c r="K9" s="34">
        <f>J9/J25*100</f>
        <v>6.2227633940015386</v>
      </c>
      <c r="L9" s="64">
        <v>187</v>
      </c>
      <c r="M9" s="59">
        <v>772</v>
      </c>
      <c r="N9" s="65">
        <f t="shared" si="2"/>
        <v>959</v>
      </c>
      <c r="O9" s="66">
        <f>N9/N25*100</f>
        <v>5.9424959722394348</v>
      </c>
    </row>
    <row r="10" spans="1:15" ht="35.1" customHeight="1" x14ac:dyDescent="0.15">
      <c r="A10" s="164"/>
      <c r="B10" s="167"/>
      <c r="C10" s="104" t="s">
        <v>34</v>
      </c>
      <c r="D10" s="6">
        <v>126</v>
      </c>
      <c r="E10" s="7">
        <v>297</v>
      </c>
      <c r="F10" s="7">
        <f t="shared" si="0"/>
        <v>423</v>
      </c>
      <c r="G10" s="34">
        <f>F10/F25*100</f>
        <v>2.6502098865985841</v>
      </c>
      <c r="H10" s="7">
        <v>119</v>
      </c>
      <c r="I10" s="7">
        <v>299</v>
      </c>
      <c r="J10" s="7">
        <f t="shared" si="1"/>
        <v>418</v>
      </c>
      <c r="K10" s="34">
        <f>J10/J25*100</f>
        <v>2.6788003076134324</v>
      </c>
      <c r="L10" s="64">
        <v>119</v>
      </c>
      <c r="M10" s="59">
        <v>312</v>
      </c>
      <c r="N10" s="65">
        <f t="shared" si="2"/>
        <v>431</v>
      </c>
      <c r="O10" s="66">
        <f>N10/N25*100</f>
        <v>2.6707150824141777</v>
      </c>
    </row>
    <row r="11" spans="1:15" s="28" customFormat="1" ht="35.1" customHeight="1" x14ac:dyDescent="0.15">
      <c r="A11" s="164"/>
      <c r="B11" s="51"/>
      <c r="C11" s="52" t="s">
        <v>103</v>
      </c>
      <c r="D11" s="6">
        <f>SUM(D5:D10)</f>
        <v>1939</v>
      </c>
      <c r="E11" s="7">
        <f>SUM(E5:E10)</f>
        <v>8507</v>
      </c>
      <c r="F11" s="7">
        <f>SUM(F5:F10)</f>
        <v>10446</v>
      </c>
      <c r="G11" s="34">
        <f>F11/F25*100</f>
        <v>65.447027128626019</v>
      </c>
      <c r="H11" s="7">
        <f>SUM(H5:H10)</f>
        <v>1996</v>
      </c>
      <c r="I11" s="7">
        <f>SUM(I5:I10)</f>
        <v>8034</v>
      </c>
      <c r="J11" s="7">
        <f>SUM(J5:J10)</f>
        <v>10030</v>
      </c>
      <c r="K11" s="34">
        <f>J11/J25*100</f>
        <v>64.278390156370165</v>
      </c>
      <c r="L11" s="64">
        <f>SUM(L5:L10)</f>
        <v>2006</v>
      </c>
      <c r="M11" s="59">
        <f>SUM(M5:M10)</f>
        <v>8145</v>
      </c>
      <c r="N11" s="65">
        <f t="shared" si="2"/>
        <v>10151</v>
      </c>
      <c r="O11" s="66">
        <f>N11/N25*100</f>
        <v>62.901226917833682</v>
      </c>
    </row>
    <row r="12" spans="1:15" ht="35.1" customHeight="1" x14ac:dyDescent="0.15">
      <c r="A12" s="164"/>
      <c r="B12" s="166" t="s">
        <v>36</v>
      </c>
      <c r="C12" s="103" t="s">
        <v>37</v>
      </c>
      <c r="D12" s="6">
        <v>179</v>
      </c>
      <c r="E12" s="7">
        <v>416</v>
      </c>
      <c r="F12" s="7">
        <f t="shared" si="0"/>
        <v>595</v>
      </c>
      <c r="G12" s="34">
        <f>F12/F25*100</f>
        <v>3.7278366017166844</v>
      </c>
      <c r="H12" s="7">
        <v>195</v>
      </c>
      <c r="I12" s="7">
        <v>443</v>
      </c>
      <c r="J12" s="7">
        <f t="shared" si="1"/>
        <v>638</v>
      </c>
      <c r="K12" s="34">
        <f>J12/J25*100</f>
        <v>4.0886952063573441</v>
      </c>
      <c r="L12" s="64">
        <v>213</v>
      </c>
      <c r="M12" s="59">
        <v>441</v>
      </c>
      <c r="N12" s="65">
        <f>L12+M12</f>
        <v>654</v>
      </c>
      <c r="O12" s="66">
        <f>N12/N25*100</f>
        <v>4.0525467839881024</v>
      </c>
    </row>
    <row r="13" spans="1:15" ht="35.1" customHeight="1" x14ac:dyDescent="0.15">
      <c r="A13" s="164"/>
      <c r="B13" s="167"/>
      <c r="C13" s="104" t="s">
        <v>38</v>
      </c>
      <c r="D13" s="6">
        <v>75</v>
      </c>
      <c r="E13" s="7">
        <v>141</v>
      </c>
      <c r="F13" s="7">
        <f t="shared" si="0"/>
        <v>216</v>
      </c>
      <c r="G13" s="34">
        <f>F13/F25*100</f>
        <v>1.3532986654971493</v>
      </c>
      <c r="H13" s="7">
        <v>83</v>
      </c>
      <c r="I13" s="7">
        <v>122</v>
      </c>
      <c r="J13" s="7">
        <f t="shared" si="1"/>
        <v>205</v>
      </c>
      <c r="K13" s="34">
        <f>J13/J25*100</f>
        <v>1.3137657011022814</v>
      </c>
      <c r="L13" s="64">
        <v>56</v>
      </c>
      <c r="M13" s="59">
        <v>145</v>
      </c>
      <c r="N13" s="65">
        <f t="shared" ref="N13:N17" si="3">L13+M13</f>
        <v>201</v>
      </c>
      <c r="O13" s="66">
        <f>N13/N25*100</f>
        <v>1.2455074978312057</v>
      </c>
    </row>
    <row r="14" spans="1:15" ht="35.1" customHeight="1" x14ac:dyDescent="0.15">
      <c r="A14" s="164"/>
      <c r="B14" s="167"/>
      <c r="C14" s="104" t="s">
        <v>39</v>
      </c>
      <c r="D14" s="6">
        <v>52</v>
      </c>
      <c r="E14" s="7">
        <v>118</v>
      </c>
      <c r="F14" s="7">
        <f t="shared" si="0"/>
        <v>170</v>
      </c>
      <c r="G14" s="34">
        <f>F14/F25*100</f>
        <v>1.0650961719190528</v>
      </c>
      <c r="H14" s="7">
        <v>79</v>
      </c>
      <c r="I14" s="7">
        <v>119</v>
      </c>
      <c r="J14" s="7">
        <f t="shared" si="1"/>
        <v>198</v>
      </c>
      <c r="K14" s="34">
        <f>J14/J25*100</f>
        <v>1.2689054088695206</v>
      </c>
      <c r="L14" s="64">
        <v>80</v>
      </c>
      <c r="M14" s="59">
        <v>136</v>
      </c>
      <c r="N14" s="65">
        <f t="shared" si="3"/>
        <v>216</v>
      </c>
      <c r="O14" s="66">
        <f>N14/N25*100</f>
        <v>1.3384558185648778</v>
      </c>
    </row>
    <row r="15" spans="1:15" ht="35.1" customHeight="1" x14ac:dyDescent="0.15">
      <c r="A15" s="164"/>
      <c r="B15" s="167"/>
      <c r="C15" s="104" t="s">
        <v>40</v>
      </c>
      <c r="D15" s="6">
        <v>27</v>
      </c>
      <c r="E15" s="7">
        <v>42</v>
      </c>
      <c r="F15" s="7">
        <f t="shared" si="0"/>
        <v>69</v>
      </c>
      <c r="G15" s="34">
        <f>F15/F25*100</f>
        <v>0.43230374036714486</v>
      </c>
      <c r="H15" s="7">
        <v>33</v>
      </c>
      <c r="I15" s="7">
        <v>34</v>
      </c>
      <c r="J15" s="7">
        <f t="shared" si="1"/>
        <v>67</v>
      </c>
      <c r="K15" s="34">
        <f>J15/J25*100</f>
        <v>0.42937708279928222</v>
      </c>
      <c r="L15" s="64">
        <v>42</v>
      </c>
      <c r="M15" s="59">
        <v>66</v>
      </c>
      <c r="N15" s="65">
        <f t="shared" si="3"/>
        <v>108</v>
      </c>
      <c r="O15" s="66">
        <f>N15/N25*100</f>
        <v>0.66922790928243892</v>
      </c>
    </row>
    <row r="16" spans="1:15" s="28" customFormat="1" ht="35.1" customHeight="1" x14ac:dyDescent="0.15">
      <c r="A16" s="164"/>
      <c r="B16" s="105"/>
      <c r="C16" s="53" t="s">
        <v>103</v>
      </c>
      <c r="D16" s="9">
        <f>SUM(D12:D15)</f>
        <v>333</v>
      </c>
      <c r="E16" s="10">
        <f>SUM(E12:E15)</f>
        <v>717</v>
      </c>
      <c r="F16" s="10">
        <f>SUM(F12:F15)</f>
        <v>1050</v>
      </c>
      <c r="G16" s="50">
        <f>F16/F25*100</f>
        <v>6.5785351795000304</v>
      </c>
      <c r="H16" s="10">
        <f>SUM(H12:H15)</f>
        <v>390</v>
      </c>
      <c r="I16" s="10">
        <f>SUM(I12:I15)</f>
        <v>718</v>
      </c>
      <c r="J16" s="10">
        <f>SUM(J12:J15)</f>
        <v>1108</v>
      </c>
      <c r="K16" s="50">
        <f>J16/J25*100</f>
        <v>7.1007433991284286</v>
      </c>
      <c r="L16" s="67">
        <f>SUM(L12:L15)</f>
        <v>391</v>
      </c>
      <c r="M16" s="68">
        <f>SUM(M12:M15)</f>
        <v>788</v>
      </c>
      <c r="N16" s="65">
        <f t="shared" si="3"/>
        <v>1179</v>
      </c>
      <c r="O16" s="66">
        <f>N16/N25*100</f>
        <v>7.3057380096666247</v>
      </c>
    </row>
    <row r="17" spans="1:15" ht="35.1" customHeight="1" x14ac:dyDescent="0.15">
      <c r="A17" s="165"/>
      <c r="B17" s="168" t="s">
        <v>41</v>
      </c>
      <c r="C17" s="169"/>
      <c r="D17" s="6">
        <f>D11+D16</f>
        <v>2272</v>
      </c>
      <c r="E17" s="7">
        <f>E11+E16</f>
        <v>9224</v>
      </c>
      <c r="F17" s="7">
        <f>F11+F16</f>
        <v>11496</v>
      </c>
      <c r="G17" s="34">
        <f>F17/F25*100</f>
        <v>72.025562308126055</v>
      </c>
      <c r="H17" s="7">
        <f>H11+H16</f>
        <v>2386</v>
      </c>
      <c r="I17" s="7">
        <f>I11+I16</f>
        <v>8752</v>
      </c>
      <c r="J17" s="7">
        <f>J11+J16</f>
        <v>11138</v>
      </c>
      <c r="K17" s="34">
        <f>J17/J25*100</f>
        <v>71.379133555498584</v>
      </c>
      <c r="L17" s="64">
        <f>L11+L16</f>
        <v>2397</v>
      </c>
      <c r="M17" s="59">
        <f>M11+M16</f>
        <v>8933</v>
      </c>
      <c r="N17" s="125">
        <f t="shared" si="3"/>
        <v>11330</v>
      </c>
      <c r="O17" s="66">
        <f>N17/N25*100</f>
        <v>70.206964927500309</v>
      </c>
    </row>
    <row r="18" spans="1:15" ht="35.1" customHeight="1" x14ac:dyDescent="0.15">
      <c r="A18" s="151" t="s">
        <v>42</v>
      </c>
      <c r="B18" s="154" t="s">
        <v>43</v>
      </c>
      <c r="C18" s="155"/>
      <c r="D18" s="15">
        <v>93</v>
      </c>
      <c r="E18" s="16">
        <v>126</v>
      </c>
      <c r="F18" s="16">
        <f t="shared" si="0"/>
        <v>219</v>
      </c>
      <c r="G18" s="32">
        <f>F18/F25*100</f>
        <v>1.3720944802957209</v>
      </c>
      <c r="H18" s="16">
        <v>76</v>
      </c>
      <c r="I18" s="16">
        <v>124</v>
      </c>
      <c r="J18" s="16">
        <f t="shared" si="1"/>
        <v>200</v>
      </c>
      <c r="K18" s="32">
        <f>J18/J25*100</f>
        <v>1.2817226352217379</v>
      </c>
      <c r="L18" s="123">
        <v>106</v>
      </c>
      <c r="M18" s="76">
        <v>142</v>
      </c>
      <c r="N18" s="124">
        <f>L18+M18</f>
        <v>248</v>
      </c>
      <c r="O18" s="71">
        <f>N18/N25*100</f>
        <v>1.5367455694633783</v>
      </c>
    </row>
    <row r="19" spans="1:15" ht="35.1" customHeight="1" x14ac:dyDescent="0.15">
      <c r="A19" s="152"/>
      <c r="B19" s="156" t="s">
        <v>44</v>
      </c>
      <c r="C19" s="156"/>
      <c r="D19" s="6">
        <v>344</v>
      </c>
      <c r="E19" s="7">
        <v>934</v>
      </c>
      <c r="F19" s="7">
        <f t="shared" si="0"/>
        <v>1278</v>
      </c>
      <c r="G19" s="34">
        <f>F19/F25*100</f>
        <v>8.0070171041914655</v>
      </c>
      <c r="H19" s="7">
        <v>351</v>
      </c>
      <c r="I19" s="7">
        <v>912</v>
      </c>
      <c r="J19" s="7">
        <f t="shared" si="1"/>
        <v>1263</v>
      </c>
      <c r="K19" s="34">
        <f>J19/J25*100</f>
        <v>8.0940784414252764</v>
      </c>
      <c r="L19" s="64">
        <v>390</v>
      </c>
      <c r="M19" s="59">
        <v>956</v>
      </c>
      <c r="N19" s="65">
        <f t="shared" ref="N19:N20" si="4">L19+M19</f>
        <v>1346</v>
      </c>
      <c r="O19" s="66">
        <f>N19/N25*100</f>
        <v>8.3405626471681753</v>
      </c>
    </row>
    <row r="20" spans="1:15" ht="35.1" customHeight="1" x14ac:dyDescent="0.15">
      <c r="A20" s="152"/>
      <c r="B20" s="156" t="s">
        <v>53</v>
      </c>
      <c r="C20" s="156"/>
      <c r="D20" s="6">
        <v>290</v>
      </c>
      <c r="E20" s="7">
        <v>655</v>
      </c>
      <c r="F20" s="7">
        <f t="shared" si="0"/>
        <v>945</v>
      </c>
      <c r="G20" s="34">
        <f>F20/F25*100</f>
        <v>5.9206816615500282</v>
      </c>
      <c r="H20" s="7">
        <v>320</v>
      </c>
      <c r="I20" s="7">
        <v>710</v>
      </c>
      <c r="J20" s="7">
        <f t="shared" si="1"/>
        <v>1030</v>
      </c>
      <c r="K20" s="34">
        <f>J20/J25*100</f>
        <v>6.6008715713919504</v>
      </c>
      <c r="L20" s="64">
        <v>338</v>
      </c>
      <c r="M20" s="59">
        <v>770</v>
      </c>
      <c r="N20" s="69">
        <f t="shared" si="4"/>
        <v>1108</v>
      </c>
      <c r="O20" s="66">
        <f>N20/N25*100</f>
        <v>6.8657826248605778</v>
      </c>
    </row>
    <row r="21" spans="1:15" ht="35.1" customHeight="1" x14ac:dyDescent="0.15">
      <c r="A21" s="153"/>
      <c r="B21" s="156" t="s">
        <v>45</v>
      </c>
      <c r="C21" s="156"/>
      <c r="D21" s="6">
        <f>SUM(D18:D20)</f>
        <v>727</v>
      </c>
      <c r="E21" s="7">
        <f>SUM(E18:E20)</f>
        <v>1715</v>
      </c>
      <c r="F21" s="7">
        <f>D21+E21</f>
        <v>2442</v>
      </c>
      <c r="G21" s="34">
        <f>F21/F25*100</f>
        <v>15.299793246037217</v>
      </c>
      <c r="H21" s="7">
        <f>SUM(H18:H20)</f>
        <v>747</v>
      </c>
      <c r="I21" s="7">
        <f>SUM(I18:I20)</f>
        <v>1746</v>
      </c>
      <c r="J21" s="7">
        <f>H21+I21</f>
        <v>2493</v>
      </c>
      <c r="K21" s="34">
        <f>J21/J25*100</f>
        <v>15.976672648038964</v>
      </c>
      <c r="L21" s="64">
        <f>SUM(L18:L20)</f>
        <v>834</v>
      </c>
      <c r="M21" s="59">
        <f>SUM(M18:M20)</f>
        <v>1868</v>
      </c>
      <c r="N21" s="65">
        <f>L21+M21</f>
        <v>2702</v>
      </c>
      <c r="O21" s="70">
        <f>N21/N25*100</f>
        <v>16.74309084149213</v>
      </c>
    </row>
    <row r="22" spans="1:15" ht="35.1" customHeight="1" x14ac:dyDescent="0.15">
      <c r="A22" s="177" t="s">
        <v>54</v>
      </c>
      <c r="B22" s="178"/>
      <c r="C22" s="179"/>
      <c r="D22" s="15">
        <v>108</v>
      </c>
      <c r="E22" s="16">
        <v>414</v>
      </c>
      <c r="F22" s="16">
        <f t="shared" ref="F22:F24" si="5">D22+E22</f>
        <v>522</v>
      </c>
      <c r="G22" s="32">
        <f>F22/F25*100</f>
        <v>3.2704717749514445</v>
      </c>
      <c r="H22" s="16">
        <v>102</v>
      </c>
      <c r="I22" s="16">
        <v>416</v>
      </c>
      <c r="J22" s="16">
        <f t="shared" si="1"/>
        <v>518</v>
      </c>
      <c r="K22" s="32">
        <f>J22/J25*100</f>
        <v>3.3196616252243016</v>
      </c>
      <c r="L22" s="123">
        <v>142</v>
      </c>
      <c r="M22" s="76">
        <v>444</v>
      </c>
      <c r="N22" s="69">
        <f>SUM(L22:M22)</f>
        <v>586</v>
      </c>
      <c r="O22" s="66">
        <f>N22/N25*100</f>
        <v>3.6311810633287895</v>
      </c>
    </row>
    <row r="23" spans="1:15" ht="35.1" customHeight="1" x14ac:dyDescent="0.15">
      <c r="A23" s="170" t="s">
        <v>46</v>
      </c>
      <c r="B23" s="171"/>
      <c r="C23" s="155"/>
      <c r="D23" s="6">
        <v>284</v>
      </c>
      <c r="E23" s="7">
        <v>427</v>
      </c>
      <c r="F23" s="7">
        <f t="shared" si="5"/>
        <v>711</v>
      </c>
      <c r="G23" s="34">
        <f>F23/F25*100</f>
        <v>4.4546081072614498</v>
      </c>
      <c r="H23" s="7">
        <v>306</v>
      </c>
      <c r="I23" s="7">
        <v>430</v>
      </c>
      <c r="J23" s="7">
        <f t="shared" si="1"/>
        <v>736</v>
      </c>
      <c r="K23" s="34">
        <f>J23/J25*100</f>
        <v>4.7167392976159963</v>
      </c>
      <c r="L23" s="64">
        <v>298</v>
      </c>
      <c r="M23" s="59">
        <v>396</v>
      </c>
      <c r="N23" s="65">
        <f>SUM(L23:M23)</f>
        <v>694</v>
      </c>
      <c r="O23" s="66">
        <f>N23/N25*100</f>
        <v>4.300408972611228</v>
      </c>
    </row>
    <row r="24" spans="1:15" ht="35.1" customHeight="1" x14ac:dyDescent="0.15">
      <c r="A24" s="172" t="s">
        <v>5</v>
      </c>
      <c r="B24" s="173"/>
      <c r="C24" s="169"/>
      <c r="D24" s="6">
        <v>110</v>
      </c>
      <c r="E24" s="7">
        <v>680</v>
      </c>
      <c r="F24" s="7">
        <f t="shared" si="5"/>
        <v>790</v>
      </c>
      <c r="G24" s="34">
        <f>F24/F25*100</f>
        <v>4.9495645636238335</v>
      </c>
      <c r="H24" s="7">
        <v>130</v>
      </c>
      <c r="I24" s="7">
        <v>589</v>
      </c>
      <c r="J24" s="7">
        <f t="shared" si="1"/>
        <v>719</v>
      </c>
      <c r="K24" s="34">
        <f>J24/J25*100</f>
        <v>4.6077928736221487</v>
      </c>
      <c r="L24" s="64">
        <v>154</v>
      </c>
      <c r="M24" s="59">
        <v>672</v>
      </c>
      <c r="N24" s="65">
        <f>SUM(L24:M24)</f>
        <v>826</v>
      </c>
      <c r="O24" s="70">
        <f>N24/N25*100</f>
        <v>5.1183541950675426</v>
      </c>
    </row>
    <row r="25" spans="1:15" ht="35.1" customHeight="1" thickBot="1" x14ac:dyDescent="0.2">
      <c r="A25" s="174" t="s">
        <v>2</v>
      </c>
      <c r="B25" s="175"/>
      <c r="C25" s="176"/>
      <c r="D25" s="79">
        <f>D17+D21+D22+D23+D24</f>
        <v>3501</v>
      </c>
      <c r="E25" s="96">
        <f>E17+E21+E22+E23+E24</f>
        <v>12460</v>
      </c>
      <c r="F25" s="96">
        <f>F17+F21+F22+F23+F24</f>
        <v>15961</v>
      </c>
      <c r="G25" s="108">
        <f>F25/F25*100</f>
        <v>100</v>
      </c>
      <c r="H25" s="96">
        <f>H11+H16+H21+H22+H23+H24</f>
        <v>3671</v>
      </c>
      <c r="I25" s="96">
        <f>I17+I21+I22+I23+I24</f>
        <v>11933</v>
      </c>
      <c r="J25" s="96">
        <f>J17+J21+J22+J23+J24</f>
        <v>15604</v>
      </c>
      <c r="K25" s="108">
        <f>J25/J25*100</f>
        <v>100</v>
      </c>
      <c r="L25" s="126">
        <f>L17+L21+L22+L23+L24</f>
        <v>3825</v>
      </c>
      <c r="M25" s="97">
        <f>M17+M21+M22+M23+M24</f>
        <v>12313</v>
      </c>
      <c r="N25" s="127">
        <f>N17+N21+N22+N23+N24</f>
        <v>16138</v>
      </c>
      <c r="O25" s="128">
        <f>N25/N25*100</f>
        <v>100</v>
      </c>
    </row>
  </sheetData>
  <mergeCells count="17">
    <mergeCell ref="A23:C23"/>
    <mergeCell ref="A24:C24"/>
    <mergeCell ref="A25:C25"/>
    <mergeCell ref="A22:C22"/>
    <mergeCell ref="L3:O3"/>
    <mergeCell ref="A18:A21"/>
    <mergeCell ref="B18:C18"/>
    <mergeCell ref="B19:C19"/>
    <mergeCell ref="B20:C20"/>
    <mergeCell ref="B21:C21"/>
    <mergeCell ref="A3:C4"/>
    <mergeCell ref="D3:G3"/>
    <mergeCell ref="H3:K3"/>
    <mergeCell ref="A5:A17"/>
    <mergeCell ref="B5:B10"/>
    <mergeCell ref="B12:B15"/>
    <mergeCell ref="B17:C17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N2" sqref="N2"/>
    </sheetView>
  </sheetViews>
  <sheetFormatPr defaultRowHeight="35.1" customHeight="1" x14ac:dyDescent="0.15"/>
  <cols>
    <col min="1" max="1" width="7.875" style="18" customWidth="1"/>
    <col min="2" max="2" width="7.875" style="81" customWidth="1"/>
    <col min="3" max="5" width="7.875" style="18" customWidth="1"/>
    <col min="6" max="7" width="7.875" style="22" customWidth="1"/>
    <col min="8" max="8" width="7.875" style="18" customWidth="1"/>
    <col min="9" max="11" width="7.875" style="72" customWidth="1"/>
    <col min="12" max="16384" width="9" style="18"/>
  </cols>
  <sheetData>
    <row r="1" spans="1:12" ht="13.5" customHeight="1" x14ac:dyDescent="0.15"/>
    <row r="2" spans="1:12" ht="13.5" customHeight="1" thickBot="1" x14ac:dyDescent="0.2">
      <c r="A2" s="25" t="s">
        <v>124</v>
      </c>
      <c r="B2" s="25"/>
      <c r="C2" s="19"/>
      <c r="D2" s="19"/>
      <c r="E2" s="19"/>
      <c r="F2" s="20"/>
      <c r="G2" s="21"/>
      <c r="H2" s="5"/>
      <c r="I2" s="55"/>
      <c r="K2" s="55" t="s">
        <v>10</v>
      </c>
    </row>
    <row r="3" spans="1:12" ht="22.5" customHeight="1" x14ac:dyDescent="0.15">
      <c r="A3" s="157"/>
      <c r="B3" s="159"/>
      <c r="C3" s="196" t="s">
        <v>118</v>
      </c>
      <c r="D3" s="196"/>
      <c r="E3" s="196"/>
      <c r="F3" s="196" t="s">
        <v>116</v>
      </c>
      <c r="G3" s="196"/>
      <c r="H3" s="196"/>
      <c r="I3" s="192" t="s">
        <v>117</v>
      </c>
      <c r="J3" s="192"/>
      <c r="K3" s="193"/>
    </row>
    <row r="4" spans="1:12" ht="22.5" customHeight="1" x14ac:dyDescent="0.15">
      <c r="A4" s="160"/>
      <c r="B4" s="162"/>
      <c r="C4" s="3" t="s">
        <v>47</v>
      </c>
      <c r="D4" s="3" t="s">
        <v>9</v>
      </c>
      <c r="E4" s="3" t="s">
        <v>35</v>
      </c>
      <c r="F4" s="3" t="s">
        <v>47</v>
      </c>
      <c r="G4" s="3" t="s">
        <v>9</v>
      </c>
      <c r="H4" s="3" t="s">
        <v>35</v>
      </c>
      <c r="I4" s="57" t="s">
        <v>47</v>
      </c>
      <c r="J4" s="57" t="s">
        <v>9</v>
      </c>
      <c r="K4" s="73" t="s">
        <v>35</v>
      </c>
    </row>
    <row r="5" spans="1:12" s="22" customFormat="1" ht="35.1" customHeight="1" x14ac:dyDescent="0.15">
      <c r="A5" s="197" t="s">
        <v>106</v>
      </c>
      <c r="B5" s="198"/>
      <c r="C5" s="7">
        <v>1277</v>
      </c>
      <c r="D5" s="7">
        <v>2535</v>
      </c>
      <c r="E5" s="23">
        <f>C5+D5</f>
        <v>3812</v>
      </c>
      <c r="F5" s="7">
        <v>1340</v>
      </c>
      <c r="G5" s="7">
        <v>2499</v>
      </c>
      <c r="H5" s="23">
        <f>F5+G5</f>
        <v>3839</v>
      </c>
      <c r="I5" s="86">
        <v>1225</v>
      </c>
      <c r="J5" s="86">
        <v>2617</v>
      </c>
      <c r="K5" s="87">
        <f>SUM(I5:J5)</f>
        <v>3842</v>
      </c>
    </row>
    <row r="6" spans="1:12" s="22" customFormat="1" ht="24.95" customHeight="1" x14ac:dyDescent="0.15">
      <c r="A6" s="199" t="s">
        <v>104</v>
      </c>
      <c r="B6" s="200"/>
      <c r="C6" s="88">
        <v>432</v>
      </c>
      <c r="D6" s="88">
        <v>372</v>
      </c>
      <c r="E6" s="88">
        <v>804</v>
      </c>
      <c r="F6" s="88">
        <v>484</v>
      </c>
      <c r="G6" s="88">
        <v>396</v>
      </c>
      <c r="H6" s="88">
        <v>880</v>
      </c>
      <c r="I6" s="89">
        <v>599</v>
      </c>
      <c r="J6" s="89">
        <v>541</v>
      </c>
      <c r="K6" s="90">
        <v>1140</v>
      </c>
    </row>
    <row r="7" spans="1:12" ht="35.1" customHeight="1" x14ac:dyDescent="0.15">
      <c r="A7" s="197" t="s">
        <v>110</v>
      </c>
      <c r="B7" s="198"/>
      <c r="C7" s="7">
        <v>1108</v>
      </c>
      <c r="D7" s="7">
        <v>8983</v>
      </c>
      <c r="E7" s="23">
        <f t="shared" ref="E7:E8" si="0">C7+D7</f>
        <v>10091</v>
      </c>
      <c r="F7" s="7">
        <v>1112</v>
      </c>
      <c r="G7" s="7">
        <v>8404</v>
      </c>
      <c r="H7" s="23">
        <f>SUM(F7+G7)</f>
        <v>9516</v>
      </c>
      <c r="I7" s="59">
        <v>1197</v>
      </c>
      <c r="J7" s="59">
        <v>8426</v>
      </c>
      <c r="K7" s="74">
        <f>SUM(I7:J7)</f>
        <v>9623</v>
      </c>
    </row>
    <row r="8" spans="1:12" ht="35.1" customHeight="1" x14ac:dyDescent="0.15">
      <c r="A8" s="197" t="s">
        <v>56</v>
      </c>
      <c r="B8" s="198"/>
      <c r="C8" s="7">
        <v>684</v>
      </c>
      <c r="D8" s="7">
        <v>570</v>
      </c>
      <c r="E8" s="23">
        <f t="shared" si="0"/>
        <v>1254</v>
      </c>
      <c r="F8" s="7">
        <v>735</v>
      </c>
      <c r="G8" s="7">
        <v>634</v>
      </c>
      <c r="H8" s="23">
        <f>SUM(F8+G8)</f>
        <v>1369</v>
      </c>
      <c r="I8" s="59">
        <v>804</v>
      </c>
      <c r="J8" s="59">
        <v>729</v>
      </c>
      <c r="K8" s="74">
        <f>SUM(I8:J8)</f>
        <v>1533</v>
      </c>
    </row>
    <row r="9" spans="1:12" s="22" customFormat="1" ht="35.1" customHeight="1" thickBot="1" x14ac:dyDescent="0.2">
      <c r="A9" s="201" t="s">
        <v>35</v>
      </c>
      <c r="B9" s="202"/>
      <c r="C9" s="96">
        <f t="shared" ref="C9:K9" si="1">SUM(C5:C8)</f>
        <v>3501</v>
      </c>
      <c r="D9" s="96">
        <f t="shared" si="1"/>
        <v>12460</v>
      </c>
      <c r="E9" s="96">
        <f t="shared" si="1"/>
        <v>15961</v>
      </c>
      <c r="F9" s="96">
        <f t="shared" si="1"/>
        <v>3671</v>
      </c>
      <c r="G9" s="96">
        <f t="shared" si="1"/>
        <v>11933</v>
      </c>
      <c r="H9" s="96">
        <f t="shared" si="1"/>
        <v>15604</v>
      </c>
      <c r="I9" s="97">
        <f t="shared" si="1"/>
        <v>3825</v>
      </c>
      <c r="J9" s="97">
        <f t="shared" si="1"/>
        <v>12313</v>
      </c>
      <c r="K9" s="98">
        <f t="shared" si="1"/>
        <v>16138</v>
      </c>
    </row>
    <row r="10" spans="1:12" s="22" customFormat="1" ht="12.75" customHeight="1" x14ac:dyDescent="0.15">
      <c r="A10" s="85"/>
      <c r="B10" s="85"/>
      <c r="C10" s="11"/>
      <c r="D10" s="11"/>
      <c r="E10" s="83"/>
      <c r="F10" s="11"/>
      <c r="G10" s="11"/>
      <c r="H10" s="83"/>
      <c r="I10" s="84"/>
      <c r="J10" s="84"/>
      <c r="K10" s="84"/>
    </row>
    <row r="11" spans="1:12" s="22" customFormat="1" ht="24.95" customHeight="1" thickBot="1" x14ac:dyDescent="0.2">
      <c r="A11" s="95" t="s">
        <v>125</v>
      </c>
      <c r="B11" s="80"/>
      <c r="C11" s="94"/>
      <c r="D11" s="94"/>
      <c r="E11" s="94"/>
      <c r="F11" s="91"/>
      <c r="G11" s="203"/>
      <c r="H11" s="203"/>
      <c r="I11" s="93"/>
      <c r="J11" s="93"/>
      <c r="K11" s="93"/>
    </row>
    <row r="12" spans="1:12" ht="24.95" customHeight="1" x14ac:dyDescent="0.15">
      <c r="A12" s="204"/>
      <c r="B12" s="185"/>
      <c r="C12" s="185"/>
      <c r="D12" s="185" t="s">
        <v>118</v>
      </c>
      <c r="E12" s="185"/>
      <c r="F12" s="185" t="s">
        <v>116</v>
      </c>
      <c r="G12" s="185"/>
      <c r="H12" s="185" t="s">
        <v>117</v>
      </c>
      <c r="I12" s="186"/>
      <c r="J12" s="80"/>
      <c r="K12" s="80"/>
    </row>
    <row r="13" spans="1:12" ht="35.1" customHeight="1" x14ac:dyDescent="0.15">
      <c r="A13" s="194" t="s">
        <v>107</v>
      </c>
      <c r="B13" s="195"/>
      <c r="C13" s="195"/>
      <c r="D13" s="187">
        <v>1761</v>
      </c>
      <c r="E13" s="187"/>
      <c r="F13" s="183">
        <v>1926</v>
      </c>
      <c r="G13" s="183"/>
      <c r="H13" s="187">
        <v>2166</v>
      </c>
      <c r="I13" s="188"/>
      <c r="J13" s="80"/>
      <c r="K13" s="80"/>
    </row>
    <row r="14" spans="1:12" s="22" customFormat="1" ht="24.95" customHeight="1" x14ac:dyDescent="0.15">
      <c r="A14" s="207" t="s">
        <v>109</v>
      </c>
      <c r="B14" s="208"/>
      <c r="C14" s="208"/>
      <c r="D14" s="209">
        <v>4.8</v>
      </c>
      <c r="E14" s="209"/>
      <c r="F14" s="182">
        <v>5.3</v>
      </c>
      <c r="G14" s="182"/>
      <c r="H14" s="182">
        <v>5.9</v>
      </c>
      <c r="I14" s="189"/>
      <c r="J14" s="92"/>
      <c r="K14" s="92"/>
    </row>
    <row r="15" spans="1:12" s="22" customFormat="1" ht="35.1" customHeight="1" x14ac:dyDescent="0.15">
      <c r="A15" s="194" t="s">
        <v>108</v>
      </c>
      <c r="B15" s="195"/>
      <c r="C15" s="195"/>
      <c r="D15" s="187">
        <v>1700</v>
      </c>
      <c r="E15" s="187"/>
      <c r="F15" s="183">
        <v>1844</v>
      </c>
      <c r="G15" s="183"/>
      <c r="H15" s="187">
        <v>2467</v>
      </c>
      <c r="I15" s="188"/>
      <c r="J15" s="180" t="s">
        <v>119</v>
      </c>
      <c r="K15" s="181"/>
      <c r="L15" s="181"/>
    </row>
    <row r="16" spans="1:12" s="22" customFormat="1" ht="24.95" customHeight="1" thickBot="1" x14ac:dyDescent="0.2">
      <c r="A16" s="205" t="s">
        <v>109</v>
      </c>
      <c r="B16" s="206"/>
      <c r="C16" s="206"/>
      <c r="D16" s="190">
        <v>4.5999999999999996</v>
      </c>
      <c r="E16" s="190"/>
      <c r="F16" s="184">
        <v>5</v>
      </c>
      <c r="G16" s="184"/>
      <c r="H16" s="190">
        <v>6.8</v>
      </c>
      <c r="I16" s="191"/>
      <c r="J16" s="180"/>
      <c r="K16" s="181"/>
      <c r="L16" s="181"/>
    </row>
  </sheetData>
  <mergeCells count="31">
    <mergeCell ref="A15:C15"/>
    <mergeCell ref="A16:C16"/>
    <mergeCell ref="A14:C14"/>
    <mergeCell ref="D14:E14"/>
    <mergeCell ref="D15:E15"/>
    <mergeCell ref="D16:E16"/>
    <mergeCell ref="D12:E12"/>
    <mergeCell ref="I3:K3"/>
    <mergeCell ref="A13:C13"/>
    <mergeCell ref="D13:E13"/>
    <mergeCell ref="F3:H3"/>
    <mergeCell ref="C3:E3"/>
    <mergeCell ref="A5:B5"/>
    <mergeCell ref="A6:B6"/>
    <mergeCell ref="A7:B7"/>
    <mergeCell ref="A8:B8"/>
    <mergeCell ref="A9:B9"/>
    <mergeCell ref="A3:B4"/>
    <mergeCell ref="G11:H11"/>
    <mergeCell ref="A12:C12"/>
    <mergeCell ref="F12:G12"/>
    <mergeCell ref="F13:G13"/>
    <mergeCell ref="J15:L16"/>
    <mergeCell ref="F14:G14"/>
    <mergeCell ref="F15:G15"/>
    <mergeCell ref="F16:G16"/>
    <mergeCell ref="H12:I12"/>
    <mergeCell ref="H13:I13"/>
    <mergeCell ref="H14:I14"/>
    <mergeCell ref="H15:I15"/>
    <mergeCell ref="H16:I16"/>
  </mergeCells>
  <phoneticPr fontId="3"/>
  <pageMargins left="1.4960629921259843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O2" sqref="O2"/>
    </sheetView>
  </sheetViews>
  <sheetFormatPr defaultRowHeight="13.5" x14ac:dyDescent="0.15"/>
  <cols>
    <col min="1" max="1" width="4.75" style="18" customWidth="1"/>
    <col min="2" max="3" width="5.625" style="18" customWidth="1"/>
    <col min="4" max="12" width="7.875" style="18" customWidth="1"/>
    <col min="13" max="13" width="1.5" style="18" customWidth="1"/>
    <col min="14" max="16384" width="9" style="18"/>
  </cols>
  <sheetData>
    <row r="2" spans="1:12" ht="14.25" thickBot="1" x14ac:dyDescent="0.2">
      <c r="A2" s="25" t="s">
        <v>123</v>
      </c>
      <c r="B2" s="19"/>
      <c r="C2" s="19"/>
      <c r="D2" s="19"/>
      <c r="E2" s="19"/>
      <c r="F2" s="19"/>
      <c r="G2" s="19"/>
      <c r="H2" s="19"/>
      <c r="I2" s="19"/>
      <c r="J2" s="19"/>
      <c r="K2" s="5" t="s">
        <v>49</v>
      </c>
    </row>
    <row r="3" spans="1:12" ht="22.5" customHeight="1" x14ac:dyDescent="0.15">
      <c r="A3" s="157"/>
      <c r="B3" s="158"/>
      <c r="C3" s="159"/>
      <c r="D3" s="148" t="s">
        <v>57</v>
      </c>
      <c r="E3" s="149"/>
      <c r="F3" s="163"/>
      <c r="G3" s="148" t="s">
        <v>58</v>
      </c>
      <c r="H3" s="149"/>
      <c r="I3" s="163"/>
      <c r="J3" s="148" t="s">
        <v>59</v>
      </c>
      <c r="K3" s="149"/>
      <c r="L3" s="150"/>
    </row>
    <row r="4" spans="1:12" ht="22.5" customHeight="1" x14ac:dyDescent="0.15">
      <c r="A4" s="160"/>
      <c r="B4" s="161"/>
      <c r="C4" s="162"/>
      <c r="D4" s="2" t="s">
        <v>47</v>
      </c>
      <c r="E4" s="3" t="s">
        <v>9</v>
      </c>
      <c r="F4" s="3" t="s">
        <v>35</v>
      </c>
      <c r="G4" s="2" t="s">
        <v>47</v>
      </c>
      <c r="H4" s="3" t="s">
        <v>9</v>
      </c>
      <c r="I4" s="12" t="s">
        <v>35</v>
      </c>
      <c r="J4" s="3" t="s">
        <v>47</v>
      </c>
      <c r="K4" s="3" t="s">
        <v>9</v>
      </c>
      <c r="L4" s="13" t="s">
        <v>35</v>
      </c>
    </row>
    <row r="5" spans="1:12" ht="24.95" customHeight="1" x14ac:dyDescent="0.15">
      <c r="A5" s="224" t="s">
        <v>60</v>
      </c>
      <c r="B5" s="215" t="s">
        <v>61</v>
      </c>
      <c r="C5" s="216"/>
      <c r="D5" s="6">
        <v>242</v>
      </c>
      <c r="E5" s="7">
        <v>953</v>
      </c>
      <c r="F5" s="23">
        <f t="shared" ref="F5:F32" si="0">D5+E5</f>
        <v>1195</v>
      </c>
      <c r="G5" s="6">
        <v>248</v>
      </c>
      <c r="H5" s="7">
        <v>938</v>
      </c>
      <c r="I5" s="26">
        <f t="shared" ref="I5:I32" si="1">G5+H5</f>
        <v>1186</v>
      </c>
      <c r="J5" s="7">
        <v>278</v>
      </c>
      <c r="K5" s="7">
        <v>910</v>
      </c>
      <c r="L5" s="24">
        <f>J5+K5</f>
        <v>1188</v>
      </c>
    </row>
    <row r="6" spans="1:12" ht="24.95" customHeight="1" x14ac:dyDescent="0.15">
      <c r="A6" s="225"/>
      <c r="B6" s="215" t="s">
        <v>62</v>
      </c>
      <c r="C6" s="216"/>
      <c r="D6" s="6">
        <v>28</v>
      </c>
      <c r="E6" s="7">
        <v>125</v>
      </c>
      <c r="F6" s="23">
        <f t="shared" si="0"/>
        <v>153</v>
      </c>
      <c r="G6" s="6">
        <v>30</v>
      </c>
      <c r="H6" s="7">
        <v>114</v>
      </c>
      <c r="I6" s="26">
        <f t="shared" si="1"/>
        <v>144</v>
      </c>
      <c r="J6" s="7">
        <v>47</v>
      </c>
      <c r="K6" s="7">
        <v>134</v>
      </c>
      <c r="L6" s="24">
        <f t="shared" ref="L6:L32" si="2">J6+K6</f>
        <v>181</v>
      </c>
    </row>
    <row r="7" spans="1:12" ht="24.95" customHeight="1" x14ac:dyDescent="0.15">
      <c r="A7" s="225"/>
      <c r="B7" s="215" t="s">
        <v>63</v>
      </c>
      <c r="C7" s="216"/>
      <c r="D7" s="6">
        <v>42</v>
      </c>
      <c r="E7" s="7">
        <v>143</v>
      </c>
      <c r="F7" s="23">
        <f t="shared" si="0"/>
        <v>185</v>
      </c>
      <c r="G7" s="6">
        <v>56</v>
      </c>
      <c r="H7" s="7">
        <v>161</v>
      </c>
      <c r="I7" s="26">
        <f t="shared" si="1"/>
        <v>217</v>
      </c>
      <c r="J7" s="7">
        <v>85</v>
      </c>
      <c r="K7" s="7">
        <v>114</v>
      </c>
      <c r="L7" s="24">
        <f t="shared" si="2"/>
        <v>199</v>
      </c>
    </row>
    <row r="8" spans="1:12" ht="24.95" customHeight="1" x14ac:dyDescent="0.15">
      <c r="A8" s="225"/>
      <c r="B8" s="215" t="s">
        <v>64</v>
      </c>
      <c r="C8" s="216"/>
      <c r="D8" s="6">
        <v>59</v>
      </c>
      <c r="E8" s="7">
        <v>143</v>
      </c>
      <c r="F8" s="23">
        <f t="shared" si="0"/>
        <v>202</v>
      </c>
      <c r="G8" s="6">
        <v>53</v>
      </c>
      <c r="H8" s="7">
        <v>122</v>
      </c>
      <c r="I8" s="26">
        <f t="shared" si="1"/>
        <v>175</v>
      </c>
      <c r="J8" s="7">
        <v>79</v>
      </c>
      <c r="K8" s="7">
        <v>133</v>
      </c>
      <c r="L8" s="24">
        <f t="shared" si="2"/>
        <v>212</v>
      </c>
    </row>
    <row r="9" spans="1:12" ht="24.95" customHeight="1" x14ac:dyDescent="0.15">
      <c r="A9" s="225"/>
      <c r="B9" s="215" t="s">
        <v>65</v>
      </c>
      <c r="C9" s="216"/>
      <c r="D9" s="6">
        <v>220</v>
      </c>
      <c r="E9" s="7">
        <v>1128</v>
      </c>
      <c r="F9" s="23">
        <f t="shared" si="0"/>
        <v>1348</v>
      </c>
      <c r="G9" s="6">
        <v>233</v>
      </c>
      <c r="H9" s="7">
        <v>1128</v>
      </c>
      <c r="I9" s="26">
        <f t="shared" si="1"/>
        <v>1361</v>
      </c>
      <c r="J9" s="7">
        <v>264</v>
      </c>
      <c r="K9" s="7">
        <v>1084</v>
      </c>
      <c r="L9" s="24">
        <f t="shared" si="2"/>
        <v>1348</v>
      </c>
    </row>
    <row r="10" spans="1:12" ht="24.95" customHeight="1" x14ac:dyDescent="0.15">
      <c r="A10" s="225"/>
      <c r="B10" s="215" t="s">
        <v>66</v>
      </c>
      <c r="C10" s="216"/>
      <c r="D10" s="6">
        <v>10</v>
      </c>
      <c r="E10" s="7">
        <v>35</v>
      </c>
      <c r="F10" s="23">
        <f t="shared" si="0"/>
        <v>45</v>
      </c>
      <c r="G10" s="6">
        <v>16</v>
      </c>
      <c r="H10" s="7">
        <v>41</v>
      </c>
      <c r="I10" s="26">
        <f t="shared" si="1"/>
        <v>57</v>
      </c>
      <c r="J10" s="7">
        <v>11</v>
      </c>
      <c r="K10" s="7">
        <v>38</v>
      </c>
      <c r="L10" s="24">
        <f t="shared" si="2"/>
        <v>49</v>
      </c>
    </row>
    <row r="11" spans="1:12" ht="24.95" customHeight="1" x14ac:dyDescent="0.15">
      <c r="A11" s="225"/>
      <c r="B11" s="215" t="s">
        <v>67</v>
      </c>
      <c r="C11" s="216"/>
      <c r="D11" s="6">
        <v>123</v>
      </c>
      <c r="E11" s="7">
        <v>161</v>
      </c>
      <c r="F11" s="23">
        <f t="shared" si="0"/>
        <v>284</v>
      </c>
      <c r="G11" s="6">
        <v>119</v>
      </c>
      <c r="H11" s="7">
        <v>185</v>
      </c>
      <c r="I11" s="26">
        <f t="shared" si="1"/>
        <v>304</v>
      </c>
      <c r="J11" s="7">
        <v>64</v>
      </c>
      <c r="K11" s="7">
        <v>174</v>
      </c>
      <c r="L11" s="24">
        <f t="shared" si="2"/>
        <v>238</v>
      </c>
    </row>
    <row r="12" spans="1:12" ht="24.95" customHeight="1" x14ac:dyDescent="0.15">
      <c r="A12" s="225"/>
      <c r="B12" s="215" t="s">
        <v>68</v>
      </c>
      <c r="C12" s="216"/>
      <c r="D12" s="6">
        <v>2</v>
      </c>
      <c r="E12" s="7">
        <v>90</v>
      </c>
      <c r="F12" s="23">
        <f t="shared" si="0"/>
        <v>92</v>
      </c>
      <c r="G12" s="6">
        <v>5</v>
      </c>
      <c r="H12" s="7">
        <v>104</v>
      </c>
      <c r="I12" s="26">
        <f t="shared" si="1"/>
        <v>109</v>
      </c>
      <c r="J12" s="7">
        <v>4</v>
      </c>
      <c r="K12" s="7">
        <v>94</v>
      </c>
      <c r="L12" s="24">
        <f t="shared" si="2"/>
        <v>98</v>
      </c>
    </row>
    <row r="13" spans="1:12" ht="24.95" customHeight="1" x14ac:dyDescent="0.15">
      <c r="A13" s="225"/>
      <c r="B13" s="215" t="s">
        <v>69</v>
      </c>
      <c r="C13" s="216"/>
      <c r="D13" s="6">
        <v>6</v>
      </c>
      <c r="E13" s="7">
        <v>88</v>
      </c>
      <c r="F13" s="23">
        <f t="shared" si="0"/>
        <v>94</v>
      </c>
      <c r="G13" s="6">
        <v>4</v>
      </c>
      <c r="H13" s="7">
        <v>80</v>
      </c>
      <c r="I13" s="26">
        <f t="shared" si="1"/>
        <v>84</v>
      </c>
      <c r="J13" s="7">
        <v>14</v>
      </c>
      <c r="K13" s="7">
        <v>78</v>
      </c>
      <c r="L13" s="24">
        <f t="shared" si="2"/>
        <v>92</v>
      </c>
    </row>
    <row r="14" spans="1:12" ht="24.95" customHeight="1" x14ac:dyDescent="0.15">
      <c r="A14" s="225"/>
      <c r="B14" s="215" t="s">
        <v>70</v>
      </c>
      <c r="C14" s="216"/>
      <c r="D14" s="6">
        <v>24</v>
      </c>
      <c r="E14" s="7">
        <v>218</v>
      </c>
      <c r="F14" s="23">
        <f t="shared" si="0"/>
        <v>242</v>
      </c>
      <c r="G14" s="6">
        <v>28</v>
      </c>
      <c r="H14" s="7">
        <v>165</v>
      </c>
      <c r="I14" s="26">
        <f t="shared" si="1"/>
        <v>193</v>
      </c>
      <c r="J14" s="7">
        <v>39</v>
      </c>
      <c r="K14" s="7">
        <v>173</v>
      </c>
      <c r="L14" s="24">
        <f t="shared" si="2"/>
        <v>212</v>
      </c>
    </row>
    <row r="15" spans="1:12" ht="24.95" customHeight="1" x14ac:dyDescent="0.15">
      <c r="A15" s="225"/>
      <c r="B15" s="215" t="s">
        <v>71</v>
      </c>
      <c r="C15" s="216"/>
      <c r="D15" s="6">
        <v>8</v>
      </c>
      <c r="E15" s="7">
        <v>4</v>
      </c>
      <c r="F15" s="23">
        <f t="shared" si="0"/>
        <v>12</v>
      </c>
      <c r="G15" s="6">
        <v>6</v>
      </c>
      <c r="H15" s="7">
        <v>8</v>
      </c>
      <c r="I15" s="26">
        <f t="shared" si="1"/>
        <v>14</v>
      </c>
      <c r="J15" s="7">
        <v>9</v>
      </c>
      <c r="K15" s="7">
        <v>4</v>
      </c>
      <c r="L15" s="24">
        <f t="shared" si="2"/>
        <v>13</v>
      </c>
    </row>
    <row r="16" spans="1:12" ht="24.95" customHeight="1" x14ac:dyDescent="0.15">
      <c r="A16" s="225"/>
      <c r="B16" s="215" t="s">
        <v>72</v>
      </c>
      <c r="C16" s="216"/>
      <c r="D16" s="6">
        <v>38</v>
      </c>
      <c r="E16" s="7">
        <v>203</v>
      </c>
      <c r="F16" s="23">
        <f t="shared" si="0"/>
        <v>241</v>
      </c>
      <c r="G16" s="6">
        <v>59</v>
      </c>
      <c r="H16" s="7">
        <v>180</v>
      </c>
      <c r="I16" s="26">
        <f t="shared" si="1"/>
        <v>239</v>
      </c>
      <c r="J16" s="7">
        <v>49</v>
      </c>
      <c r="K16" s="7">
        <v>176</v>
      </c>
      <c r="L16" s="24">
        <f t="shared" si="2"/>
        <v>225</v>
      </c>
    </row>
    <row r="17" spans="1:12" ht="24.95" customHeight="1" x14ac:dyDescent="0.15">
      <c r="A17" s="226"/>
      <c r="B17" s="217" t="s">
        <v>73</v>
      </c>
      <c r="C17" s="218"/>
      <c r="D17" s="109">
        <f>SUM(D5:D16)</f>
        <v>802</v>
      </c>
      <c r="E17" s="110">
        <f>SUM(E5:E16)</f>
        <v>3291</v>
      </c>
      <c r="F17" s="111">
        <f t="shared" si="0"/>
        <v>4093</v>
      </c>
      <c r="G17" s="109">
        <f>SUM(G5:G16)</f>
        <v>857</v>
      </c>
      <c r="H17" s="110">
        <f>SUM(H5:H16)</f>
        <v>3226</v>
      </c>
      <c r="I17" s="112">
        <f t="shared" si="1"/>
        <v>4083</v>
      </c>
      <c r="J17" s="110">
        <f>SUM(J5:J16)</f>
        <v>943</v>
      </c>
      <c r="K17" s="110">
        <f>SUM(K5:K16)</f>
        <v>3112</v>
      </c>
      <c r="L17" s="113">
        <f t="shared" si="2"/>
        <v>4055</v>
      </c>
    </row>
    <row r="18" spans="1:12" s="41" customFormat="1" ht="24.95" customHeight="1" x14ac:dyDescent="0.15">
      <c r="A18" s="219" t="s">
        <v>74</v>
      </c>
      <c r="B18" s="213" t="s">
        <v>75</v>
      </c>
      <c r="C18" s="214"/>
      <c r="D18" s="39">
        <v>601</v>
      </c>
      <c r="E18" s="40">
        <v>59</v>
      </c>
      <c r="F18" s="23">
        <f t="shared" si="0"/>
        <v>660</v>
      </c>
      <c r="G18" s="39">
        <v>592</v>
      </c>
      <c r="H18" s="40">
        <v>71</v>
      </c>
      <c r="I18" s="26">
        <f t="shared" si="1"/>
        <v>663</v>
      </c>
      <c r="J18" s="40">
        <v>625</v>
      </c>
      <c r="K18" s="40">
        <v>100</v>
      </c>
      <c r="L18" s="24">
        <f t="shared" si="2"/>
        <v>725</v>
      </c>
    </row>
    <row r="19" spans="1:12" s="41" customFormat="1" ht="24.95" customHeight="1" x14ac:dyDescent="0.15">
      <c r="A19" s="220"/>
      <c r="B19" s="213" t="s">
        <v>76</v>
      </c>
      <c r="C19" s="214"/>
      <c r="D19" s="39">
        <v>6</v>
      </c>
      <c r="E19" s="40">
        <v>311</v>
      </c>
      <c r="F19" s="23">
        <f t="shared" si="0"/>
        <v>317</v>
      </c>
      <c r="G19" s="39">
        <v>4</v>
      </c>
      <c r="H19" s="40">
        <v>369</v>
      </c>
      <c r="I19" s="26">
        <f t="shared" si="1"/>
        <v>373</v>
      </c>
      <c r="J19" s="40">
        <v>5</v>
      </c>
      <c r="K19" s="40">
        <v>359</v>
      </c>
      <c r="L19" s="24">
        <f t="shared" si="2"/>
        <v>364</v>
      </c>
    </row>
    <row r="20" spans="1:12" s="41" customFormat="1" ht="24.95" customHeight="1" x14ac:dyDescent="0.15">
      <c r="A20" s="220"/>
      <c r="B20" s="213" t="s">
        <v>77</v>
      </c>
      <c r="C20" s="214"/>
      <c r="D20" s="39">
        <v>128</v>
      </c>
      <c r="E20" s="40">
        <v>568</v>
      </c>
      <c r="F20" s="23">
        <f t="shared" si="0"/>
        <v>696</v>
      </c>
      <c r="G20" s="39">
        <v>146</v>
      </c>
      <c r="H20" s="40">
        <v>591</v>
      </c>
      <c r="I20" s="26">
        <f t="shared" si="1"/>
        <v>737</v>
      </c>
      <c r="J20" s="40">
        <v>150</v>
      </c>
      <c r="K20" s="40">
        <v>602</v>
      </c>
      <c r="L20" s="24">
        <f t="shared" si="2"/>
        <v>752</v>
      </c>
    </row>
    <row r="21" spans="1:12" s="41" customFormat="1" ht="24.95" customHeight="1" x14ac:dyDescent="0.15">
      <c r="A21" s="220"/>
      <c r="B21" s="213" t="s">
        <v>78</v>
      </c>
      <c r="C21" s="214"/>
      <c r="D21" s="39">
        <v>394</v>
      </c>
      <c r="E21" s="40">
        <v>469</v>
      </c>
      <c r="F21" s="23">
        <f t="shared" si="0"/>
        <v>863</v>
      </c>
      <c r="G21" s="39">
        <v>367</v>
      </c>
      <c r="H21" s="40">
        <v>503</v>
      </c>
      <c r="I21" s="26">
        <f t="shared" si="1"/>
        <v>870</v>
      </c>
      <c r="J21" s="40">
        <v>409</v>
      </c>
      <c r="K21" s="40">
        <v>494</v>
      </c>
      <c r="L21" s="24">
        <f t="shared" si="2"/>
        <v>903</v>
      </c>
    </row>
    <row r="22" spans="1:12" s="41" customFormat="1" ht="24.95" customHeight="1" x14ac:dyDescent="0.15">
      <c r="A22" s="220"/>
      <c r="B22" s="213" t="s">
        <v>79</v>
      </c>
      <c r="C22" s="214"/>
      <c r="D22" s="39">
        <v>69</v>
      </c>
      <c r="E22" s="40">
        <v>159</v>
      </c>
      <c r="F22" s="23">
        <f t="shared" si="0"/>
        <v>228</v>
      </c>
      <c r="G22" s="39">
        <v>103</v>
      </c>
      <c r="H22" s="40">
        <v>166</v>
      </c>
      <c r="I22" s="26">
        <f t="shared" si="1"/>
        <v>269</v>
      </c>
      <c r="J22" s="40">
        <v>80</v>
      </c>
      <c r="K22" s="40">
        <v>183</v>
      </c>
      <c r="L22" s="24">
        <f t="shared" si="2"/>
        <v>263</v>
      </c>
    </row>
    <row r="23" spans="1:12" s="41" customFormat="1" ht="24.95" customHeight="1" x14ac:dyDescent="0.15">
      <c r="A23" s="220"/>
      <c r="B23" s="213" t="s">
        <v>80</v>
      </c>
      <c r="C23" s="214"/>
      <c r="D23" s="39">
        <v>283</v>
      </c>
      <c r="E23" s="40">
        <v>1757</v>
      </c>
      <c r="F23" s="23">
        <f t="shared" si="0"/>
        <v>2040</v>
      </c>
      <c r="G23" s="39">
        <v>321</v>
      </c>
      <c r="H23" s="40">
        <v>1797</v>
      </c>
      <c r="I23" s="26">
        <f t="shared" si="1"/>
        <v>2118</v>
      </c>
      <c r="J23" s="40">
        <v>320</v>
      </c>
      <c r="K23" s="40">
        <v>1999</v>
      </c>
      <c r="L23" s="24">
        <f t="shared" si="2"/>
        <v>2319</v>
      </c>
    </row>
    <row r="24" spans="1:12" s="41" customFormat="1" ht="24.95" customHeight="1" x14ac:dyDescent="0.15">
      <c r="A24" s="220"/>
      <c r="B24" s="213" t="s">
        <v>81</v>
      </c>
      <c r="C24" s="214"/>
      <c r="D24" s="39">
        <v>525</v>
      </c>
      <c r="E24" s="40">
        <v>786</v>
      </c>
      <c r="F24" s="23">
        <f t="shared" si="0"/>
        <v>1311</v>
      </c>
      <c r="G24" s="39">
        <v>534</v>
      </c>
      <c r="H24" s="40">
        <v>750</v>
      </c>
      <c r="I24" s="26">
        <f t="shared" si="1"/>
        <v>1284</v>
      </c>
      <c r="J24" s="40">
        <v>537</v>
      </c>
      <c r="K24" s="40">
        <v>688</v>
      </c>
      <c r="L24" s="24">
        <f t="shared" si="2"/>
        <v>1225</v>
      </c>
    </row>
    <row r="25" spans="1:12" s="41" customFormat="1" ht="24.95" customHeight="1" x14ac:dyDescent="0.15">
      <c r="A25" s="220"/>
      <c r="B25" s="213" t="s">
        <v>82</v>
      </c>
      <c r="C25" s="214"/>
      <c r="D25" s="39">
        <v>105</v>
      </c>
      <c r="E25" s="40">
        <v>480</v>
      </c>
      <c r="F25" s="23">
        <f t="shared" si="0"/>
        <v>585</v>
      </c>
      <c r="G25" s="39">
        <v>98</v>
      </c>
      <c r="H25" s="40">
        <v>474</v>
      </c>
      <c r="I25" s="26">
        <f t="shared" si="1"/>
        <v>572</v>
      </c>
      <c r="J25" s="40">
        <v>103</v>
      </c>
      <c r="K25" s="40">
        <v>475</v>
      </c>
      <c r="L25" s="24">
        <f t="shared" si="2"/>
        <v>578</v>
      </c>
    </row>
    <row r="26" spans="1:12" s="41" customFormat="1" ht="24.95" customHeight="1" x14ac:dyDescent="0.15">
      <c r="A26" s="220"/>
      <c r="B26" s="213" t="s">
        <v>83</v>
      </c>
      <c r="C26" s="214"/>
      <c r="D26" s="39">
        <v>62</v>
      </c>
      <c r="E26" s="40">
        <v>163</v>
      </c>
      <c r="F26" s="23">
        <f t="shared" si="0"/>
        <v>225</v>
      </c>
      <c r="G26" s="39">
        <v>39</v>
      </c>
      <c r="H26" s="40">
        <v>104</v>
      </c>
      <c r="I26" s="26">
        <f t="shared" si="1"/>
        <v>143</v>
      </c>
      <c r="J26" s="40">
        <v>27</v>
      </c>
      <c r="K26" s="40">
        <v>137</v>
      </c>
      <c r="L26" s="24">
        <f t="shared" si="2"/>
        <v>164</v>
      </c>
    </row>
    <row r="27" spans="1:12" ht="24.95" customHeight="1" x14ac:dyDescent="0.15">
      <c r="A27" s="220"/>
      <c r="B27" s="213" t="s">
        <v>84</v>
      </c>
      <c r="C27" s="214"/>
      <c r="D27" s="39">
        <v>79</v>
      </c>
      <c r="E27" s="40">
        <v>172</v>
      </c>
      <c r="F27" s="23">
        <f t="shared" si="0"/>
        <v>251</v>
      </c>
      <c r="G27" s="39">
        <v>94</v>
      </c>
      <c r="H27" s="40">
        <v>241</v>
      </c>
      <c r="I27" s="26">
        <f t="shared" si="1"/>
        <v>335</v>
      </c>
      <c r="J27" s="40">
        <v>96</v>
      </c>
      <c r="K27" s="40">
        <v>281</v>
      </c>
      <c r="L27" s="24">
        <f t="shared" si="2"/>
        <v>377</v>
      </c>
    </row>
    <row r="28" spans="1:12" ht="24.95" customHeight="1" x14ac:dyDescent="0.15">
      <c r="A28" s="220"/>
      <c r="B28" s="213" t="s">
        <v>0</v>
      </c>
      <c r="C28" s="214"/>
      <c r="D28" s="39">
        <v>64</v>
      </c>
      <c r="E28" s="40">
        <v>966</v>
      </c>
      <c r="F28" s="23">
        <f t="shared" si="0"/>
        <v>1030</v>
      </c>
      <c r="G28" s="39">
        <v>103</v>
      </c>
      <c r="H28" s="40">
        <v>827</v>
      </c>
      <c r="I28" s="26">
        <f t="shared" si="1"/>
        <v>930</v>
      </c>
      <c r="J28" s="40">
        <v>89</v>
      </c>
      <c r="K28" s="40">
        <v>790</v>
      </c>
      <c r="L28" s="24">
        <f t="shared" si="2"/>
        <v>879</v>
      </c>
    </row>
    <row r="29" spans="1:12" ht="24.95" customHeight="1" x14ac:dyDescent="0.15">
      <c r="A29" s="220"/>
      <c r="B29" s="213" t="s">
        <v>86</v>
      </c>
      <c r="C29" s="214"/>
      <c r="D29" s="39">
        <v>97</v>
      </c>
      <c r="E29" s="40">
        <v>268</v>
      </c>
      <c r="F29" s="23">
        <f t="shared" si="0"/>
        <v>365</v>
      </c>
      <c r="G29" s="39">
        <v>105</v>
      </c>
      <c r="H29" s="40">
        <v>253</v>
      </c>
      <c r="I29" s="26">
        <f t="shared" si="1"/>
        <v>358</v>
      </c>
      <c r="J29" s="40">
        <v>120</v>
      </c>
      <c r="K29" s="40">
        <v>239</v>
      </c>
      <c r="L29" s="24">
        <f t="shared" si="2"/>
        <v>359</v>
      </c>
    </row>
    <row r="30" spans="1:12" ht="24.95" customHeight="1" x14ac:dyDescent="0.15">
      <c r="A30" s="220"/>
      <c r="B30" s="213" t="s">
        <v>85</v>
      </c>
      <c r="C30" s="214"/>
      <c r="D30" s="6">
        <v>286</v>
      </c>
      <c r="E30" s="7">
        <v>3011</v>
      </c>
      <c r="F30" s="23">
        <f t="shared" si="0"/>
        <v>3297</v>
      </c>
      <c r="G30" s="6">
        <v>308</v>
      </c>
      <c r="H30" s="7">
        <v>2561</v>
      </c>
      <c r="I30" s="26">
        <f t="shared" si="1"/>
        <v>2869</v>
      </c>
      <c r="J30" s="7">
        <v>321</v>
      </c>
      <c r="K30" s="7">
        <v>2854</v>
      </c>
      <c r="L30" s="24">
        <f t="shared" si="2"/>
        <v>3175</v>
      </c>
    </row>
    <row r="31" spans="1:12" ht="24.95" customHeight="1" thickBot="1" x14ac:dyDescent="0.2">
      <c r="A31" s="221"/>
      <c r="B31" s="222" t="s">
        <v>73</v>
      </c>
      <c r="C31" s="223"/>
      <c r="D31" s="109">
        <f>SUM(D18:D30)</f>
        <v>2699</v>
      </c>
      <c r="E31" s="110">
        <f>SUM(E18:E30)</f>
        <v>9169</v>
      </c>
      <c r="F31" s="114">
        <f t="shared" si="0"/>
        <v>11868</v>
      </c>
      <c r="G31" s="109">
        <f>SUM(G18:G30)</f>
        <v>2814</v>
      </c>
      <c r="H31" s="110">
        <f>SUM(H18:H30)</f>
        <v>8707</v>
      </c>
      <c r="I31" s="115">
        <f t="shared" si="1"/>
        <v>11521</v>
      </c>
      <c r="J31" s="110">
        <f>SUM(J18:J30)</f>
        <v>2882</v>
      </c>
      <c r="K31" s="110">
        <f>SUM(K18:K30)</f>
        <v>9201</v>
      </c>
      <c r="L31" s="116">
        <f t="shared" si="2"/>
        <v>12083</v>
      </c>
    </row>
    <row r="32" spans="1:12" ht="24.95" customHeight="1" thickBot="1" x14ac:dyDescent="0.2">
      <c r="A32" s="135" t="s">
        <v>3</v>
      </c>
      <c r="B32" s="210"/>
      <c r="C32" s="211"/>
      <c r="D32" s="107">
        <f>D17+D31</f>
        <v>3501</v>
      </c>
      <c r="E32" s="106">
        <f>E17+E31</f>
        <v>12460</v>
      </c>
      <c r="F32" s="117">
        <f t="shared" si="0"/>
        <v>15961</v>
      </c>
      <c r="G32" s="107">
        <f>G17+G31</f>
        <v>3671</v>
      </c>
      <c r="H32" s="106">
        <f>H17+H31</f>
        <v>11933</v>
      </c>
      <c r="I32" s="118">
        <f t="shared" si="1"/>
        <v>15604</v>
      </c>
      <c r="J32" s="106">
        <f>J17+J31</f>
        <v>3825</v>
      </c>
      <c r="K32" s="106">
        <f>K17+K31</f>
        <v>12313</v>
      </c>
      <c r="L32" s="119">
        <f t="shared" si="2"/>
        <v>16138</v>
      </c>
    </row>
    <row r="33" spans="1:12" x14ac:dyDescent="0.15">
      <c r="A33" s="36"/>
      <c r="B33" s="212"/>
      <c r="C33" s="212"/>
      <c r="D33" s="8"/>
      <c r="E33" s="8"/>
      <c r="F33" s="37"/>
      <c r="G33" s="8"/>
      <c r="H33" s="8"/>
      <c r="I33" s="37"/>
      <c r="J33" s="8"/>
      <c r="K33" s="8"/>
      <c r="L33" s="37"/>
    </row>
    <row r="34" spans="1:12" x14ac:dyDescent="0.15">
      <c r="A34" s="36"/>
      <c r="B34" s="212"/>
      <c r="C34" s="212"/>
      <c r="D34" s="38"/>
      <c r="E34" s="38"/>
      <c r="F34" s="38"/>
      <c r="G34" s="38"/>
      <c r="H34" s="38"/>
      <c r="I34" s="38"/>
      <c r="J34" s="38"/>
      <c r="K34" s="38"/>
      <c r="L34" s="38"/>
    </row>
  </sheetData>
  <mergeCells count="36">
    <mergeCell ref="B15:C15"/>
    <mergeCell ref="A3:C4"/>
    <mergeCell ref="D3:F3"/>
    <mergeCell ref="G3:I3"/>
    <mergeCell ref="J3:L3"/>
    <mergeCell ref="A5:A17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A18:A31"/>
    <mergeCell ref="B18:C18"/>
    <mergeCell ref="B19:C19"/>
    <mergeCell ref="B20:C20"/>
    <mergeCell ref="B21:C21"/>
    <mergeCell ref="B22:C22"/>
    <mergeCell ref="B23:C23"/>
    <mergeCell ref="B24:C24"/>
    <mergeCell ref="B31:C31"/>
    <mergeCell ref="A32:C32"/>
    <mergeCell ref="B33:C33"/>
    <mergeCell ref="B34:C34"/>
    <mergeCell ref="B25:C25"/>
    <mergeCell ref="B26:C26"/>
    <mergeCell ref="B27:C27"/>
    <mergeCell ref="B28:C28"/>
    <mergeCell ref="B29:C29"/>
    <mergeCell ref="B30:C30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L1" sqref="L1"/>
    </sheetView>
  </sheetViews>
  <sheetFormatPr defaultRowHeight="13.5" x14ac:dyDescent="0.15"/>
  <cols>
    <col min="1" max="1" width="2.75" style="19" customWidth="1"/>
    <col min="2" max="3" width="9" style="19"/>
    <col min="4" max="4" width="10.75" style="19" customWidth="1"/>
    <col min="5" max="5" width="9" style="19"/>
    <col min="6" max="6" width="9.75" style="19" customWidth="1"/>
    <col min="7" max="10" width="9" style="19"/>
    <col min="11" max="11" width="1.75" style="18" customWidth="1"/>
    <col min="12" max="16384" width="9" style="18"/>
  </cols>
  <sheetData>
    <row r="1" spans="1:17" ht="13.5" customHeight="1" x14ac:dyDescent="0.15">
      <c r="A1" s="17"/>
      <c r="B1" s="17"/>
      <c r="C1" s="17"/>
      <c r="D1" s="17"/>
      <c r="E1" s="17"/>
    </row>
    <row r="2" spans="1:17" ht="14.25" thickBot="1" x14ac:dyDescent="0.2">
      <c r="A2" s="25" t="s">
        <v>122</v>
      </c>
      <c r="B2" s="1"/>
      <c r="J2" s="5" t="s">
        <v>10</v>
      </c>
    </row>
    <row r="3" spans="1:17" ht="22.5" customHeight="1" x14ac:dyDescent="0.15">
      <c r="A3" s="242"/>
      <c r="B3" s="243"/>
      <c r="C3" s="244"/>
      <c r="D3" s="244"/>
      <c r="E3" s="148" t="s">
        <v>118</v>
      </c>
      <c r="F3" s="163"/>
      <c r="G3" s="148" t="s">
        <v>116</v>
      </c>
      <c r="H3" s="163"/>
      <c r="I3" s="148" t="s">
        <v>117</v>
      </c>
      <c r="J3" s="150"/>
    </row>
    <row r="4" spans="1:17" ht="22.5" customHeight="1" x14ac:dyDescent="0.15">
      <c r="A4" s="245"/>
      <c r="B4" s="169"/>
      <c r="C4" s="156"/>
      <c r="D4" s="156"/>
      <c r="E4" s="2" t="s">
        <v>27</v>
      </c>
      <c r="F4" s="3" t="s">
        <v>52</v>
      </c>
      <c r="G4" s="2" t="s">
        <v>27</v>
      </c>
      <c r="H4" s="12" t="s">
        <v>52</v>
      </c>
      <c r="I4" s="3" t="s">
        <v>27</v>
      </c>
      <c r="J4" s="13" t="s">
        <v>52</v>
      </c>
    </row>
    <row r="5" spans="1:17" ht="35.1" customHeight="1" x14ac:dyDescent="0.15">
      <c r="A5" s="42">
        <v>1</v>
      </c>
      <c r="B5" s="246" t="s">
        <v>87</v>
      </c>
      <c r="C5" s="246"/>
      <c r="D5" s="247"/>
      <c r="E5" s="6">
        <v>168</v>
      </c>
      <c r="F5" s="43">
        <v>1.6</v>
      </c>
      <c r="G5" s="6">
        <v>223</v>
      </c>
      <c r="H5" s="44">
        <v>2</v>
      </c>
      <c r="I5" s="7">
        <v>179</v>
      </c>
      <c r="J5" s="45">
        <v>1.6</v>
      </c>
    </row>
    <row r="6" spans="1:17" ht="35.1" customHeight="1" x14ac:dyDescent="0.15">
      <c r="A6" s="46">
        <v>2</v>
      </c>
      <c r="B6" s="239" t="s">
        <v>88</v>
      </c>
      <c r="C6" s="240"/>
      <c r="D6" s="241"/>
      <c r="E6" s="6">
        <v>2364</v>
      </c>
      <c r="F6" s="43">
        <v>22.6</v>
      </c>
      <c r="G6" s="6">
        <v>2406</v>
      </c>
      <c r="H6" s="44">
        <v>21.9</v>
      </c>
      <c r="I6" s="7">
        <v>2194</v>
      </c>
      <c r="J6" s="45">
        <v>19.600000000000001</v>
      </c>
      <c r="M6" s="14"/>
      <c r="N6" s="14"/>
      <c r="O6" s="47"/>
      <c r="P6" s="8"/>
      <c r="Q6" s="8"/>
    </row>
    <row r="7" spans="1:17" ht="35.1" customHeight="1" x14ac:dyDescent="0.15">
      <c r="A7" s="46">
        <v>3</v>
      </c>
      <c r="B7" s="230" t="s">
        <v>89</v>
      </c>
      <c r="C7" s="231"/>
      <c r="D7" s="232"/>
      <c r="E7" s="6">
        <v>56</v>
      </c>
      <c r="F7" s="43">
        <v>0.5</v>
      </c>
      <c r="G7" s="6">
        <v>65</v>
      </c>
      <c r="H7" s="44">
        <v>0.6</v>
      </c>
      <c r="I7" s="7">
        <v>57</v>
      </c>
      <c r="J7" s="45">
        <v>0.5</v>
      </c>
      <c r="M7" s="47"/>
      <c r="N7" s="47"/>
      <c r="O7" s="47"/>
      <c r="P7" s="8"/>
      <c r="Q7" s="8"/>
    </row>
    <row r="8" spans="1:17" ht="35.1" customHeight="1" x14ac:dyDescent="0.15">
      <c r="A8" s="48">
        <v>4</v>
      </c>
      <c r="B8" s="239" t="s">
        <v>90</v>
      </c>
      <c r="C8" s="240"/>
      <c r="D8" s="241"/>
      <c r="E8" s="6">
        <v>130</v>
      </c>
      <c r="F8" s="43">
        <v>1.2</v>
      </c>
      <c r="G8" s="6">
        <v>166</v>
      </c>
      <c r="H8" s="44">
        <v>1.5</v>
      </c>
      <c r="I8" s="7">
        <v>242</v>
      </c>
      <c r="J8" s="45">
        <v>2.2000000000000002</v>
      </c>
      <c r="M8" s="14"/>
      <c r="N8" s="14"/>
      <c r="O8" s="47"/>
      <c r="P8" s="8"/>
      <c r="Q8" s="8"/>
    </row>
    <row r="9" spans="1:17" ht="35.1" customHeight="1" x14ac:dyDescent="0.15">
      <c r="A9" s="42">
        <v>5</v>
      </c>
      <c r="B9" s="230" t="s">
        <v>91</v>
      </c>
      <c r="C9" s="231"/>
      <c r="D9" s="232"/>
      <c r="E9" s="6">
        <v>170</v>
      </c>
      <c r="F9" s="43">
        <v>1.6</v>
      </c>
      <c r="G9" s="6">
        <v>205</v>
      </c>
      <c r="H9" s="44">
        <v>1.9</v>
      </c>
      <c r="I9" s="7">
        <v>182</v>
      </c>
      <c r="J9" s="45">
        <v>1.6</v>
      </c>
      <c r="M9" s="14"/>
      <c r="N9" s="14"/>
      <c r="O9" s="14"/>
      <c r="P9" s="14"/>
      <c r="Q9" s="14"/>
    </row>
    <row r="10" spans="1:17" ht="35.1" customHeight="1" x14ac:dyDescent="0.15">
      <c r="A10" s="42">
        <v>6</v>
      </c>
      <c r="B10" s="230" t="s">
        <v>92</v>
      </c>
      <c r="C10" s="231"/>
      <c r="D10" s="232"/>
      <c r="E10" s="6">
        <v>306</v>
      </c>
      <c r="F10" s="43">
        <v>2.9</v>
      </c>
      <c r="G10" s="6">
        <v>351</v>
      </c>
      <c r="H10" s="44">
        <v>3.2</v>
      </c>
      <c r="I10" s="7">
        <v>323</v>
      </c>
      <c r="J10" s="45">
        <v>2.9</v>
      </c>
    </row>
    <row r="11" spans="1:17" ht="35.1" customHeight="1" x14ac:dyDescent="0.15">
      <c r="A11" s="42">
        <v>7</v>
      </c>
      <c r="B11" s="230" t="s">
        <v>93</v>
      </c>
      <c r="C11" s="231"/>
      <c r="D11" s="232"/>
      <c r="E11" s="6">
        <v>27</v>
      </c>
      <c r="F11" s="43">
        <v>0.3</v>
      </c>
      <c r="G11" s="6">
        <v>41</v>
      </c>
      <c r="H11" s="44">
        <v>0.4</v>
      </c>
      <c r="I11" s="7">
        <v>42</v>
      </c>
      <c r="J11" s="45">
        <v>0.4</v>
      </c>
    </row>
    <row r="12" spans="1:17" ht="35.1" customHeight="1" x14ac:dyDescent="0.15">
      <c r="A12" s="42">
        <v>8</v>
      </c>
      <c r="B12" s="230" t="s">
        <v>94</v>
      </c>
      <c r="C12" s="231"/>
      <c r="D12" s="232"/>
      <c r="E12" s="6">
        <v>12</v>
      </c>
      <c r="F12" s="43">
        <v>0.1</v>
      </c>
      <c r="G12" s="6">
        <v>10</v>
      </c>
      <c r="H12" s="44">
        <v>0.1</v>
      </c>
      <c r="I12" s="7">
        <v>9</v>
      </c>
      <c r="J12" s="45">
        <v>0.1</v>
      </c>
    </row>
    <row r="13" spans="1:17" ht="35.1" customHeight="1" x14ac:dyDescent="0.15">
      <c r="A13" s="42">
        <v>9</v>
      </c>
      <c r="B13" s="230" t="s">
        <v>95</v>
      </c>
      <c r="C13" s="231"/>
      <c r="D13" s="232"/>
      <c r="E13" s="6">
        <v>1903</v>
      </c>
      <c r="F13" s="43">
        <v>18.2</v>
      </c>
      <c r="G13" s="6">
        <v>2104</v>
      </c>
      <c r="H13" s="44">
        <v>19.100000000000001</v>
      </c>
      <c r="I13" s="7">
        <v>2240</v>
      </c>
      <c r="J13" s="45">
        <v>20.100000000000001</v>
      </c>
    </row>
    <row r="14" spans="1:17" ht="35.1" customHeight="1" x14ac:dyDescent="0.15">
      <c r="A14" s="49">
        <v>10</v>
      </c>
      <c r="B14" s="230" t="s">
        <v>96</v>
      </c>
      <c r="C14" s="231"/>
      <c r="D14" s="232"/>
      <c r="E14" s="6">
        <v>558</v>
      </c>
      <c r="F14" s="43">
        <v>5.3</v>
      </c>
      <c r="G14" s="6">
        <v>592</v>
      </c>
      <c r="H14" s="44">
        <v>5.4</v>
      </c>
      <c r="I14" s="7">
        <v>574</v>
      </c>
      <c r="J14" s="45">
        <v>5.0999999999999996</v>
      </c>
    </row>
    <row r="15" spans="1:17" ht="35.1" customHeight="1" x14ac:dyDescent="0.15">
      <c r="A15" s="49">
        <v>11</v>
      </c>
      <c r="B15" s="230" t="s">
        <v>97</v>
      </c>
      <c r="C15" s="231"/>
      <c r="D15" s="232"/>
      <c r="E15" s="6">
        <v>1143</v>
      </c>
      <c r="F15" s="43">
        <v>10.9</v>
      </c>
      <c r="G15" s="6">
        <v>1121</v>
      </c>
      <c r="H15" s="44">
        <v>10.199999999999999</v>
      </c>
      <c r="I15" s="7">
        <v>1173</v>
      </c>
      <c r="J15" s="45">
        <v>10.5</v>
      </c>
    </row>
    <row r="16" spans="1:17" ht="35.1" customHeight="1" x14ac:dyDescent="0.15">
      <c r="A16" s="49">
        <v>12</v>
      </c>
      <c r="B16" s="230" t="s">
        <v>98</v>
      </c>
      <c r="C16" s="231"/>
      <c r="D16" s="232"/>
      <c r="E16" s="6">
        <v>114</v>
      </c>
      <c r="F16" s="43">
        <v>1.1000000000000001</v>
      </c>
      <c r="G16" s="6">
        <v>155</v>
      </c>
      <c r="H16" s="44">
        <v>1.4</v>
      </c>
      <c r="I16" s="7">
        <v>233</v>
      </c>
      <c r="J16" s="45">
        <v>2.1</v>
      </c>
    </row>
    <row r="17" spans="1:10" ht="35.1" customHeight="1" x14ac:dyDescent="0.15">
      <c r="A17" s="49">
        <v>13</v>
      </c>
      <c r="B17" s="230" t="s">
        <v>99</v>
      </c>
      <c r="C17" s="231"/>
      <c r="D17" s="232"/>
      <c r="E17" s="6">
        <v>269</v>
      </c>
      <c r="F17" s="43">
        <v>2.6</v>
      </c>
      <c r="G17" s="6">
        <v>285</v>
      </c>
      <c r="H17" s="44">
        <v>2.6</v>
      </c>
      <c r="I17" s="7">
        <v>220</v>
      </c>
      <c r="J17" s="75">
        <v>2</v>
      </c>
    </row>
    <row r="18" spans="1:10" ht="35.1" customHeight="1" x14ac:dyDescent="0.15">
      <c r="A18" s="49">
        <v>14</v>
      </c>
      <c r="B18" s="230" t="s">
        <v>100</v>
      </c>
      <c r="C18" s="231"/>
      <c r="D18" s="232"/>
      <c r="E18" s="6">
        <v>376</v>
      </c>
      <c r="F18" s="43">
        <v>3.6</v>
      </c>
      <c r="G18" s="6">
        <v>401</v>
      </c>
      <c r="H18" s="44">
        <v>3.6</v>
      </c>
      <c r="I18" s="7">
        <v>495</v>
      </c>
      <c r="J18" s="45">
        <v>4.4000000000000004</v>
      </c>
    </row>
    <row r="19" spans="1:10" ht="35.1" customHeight="1" x14ac:dyDescent="0.15">
      <c r="A19" s="49">
        <v>15</v>
      </c>
      <c r="B19" s="230" t="s">
        <v>101</v>
      </c>
      <c r="C19" s="231"/>
      <c r="D19" s="232"/>
      <c r="E19" s="6">
        <v>1153</v>
      </c>
      <c r="F19" s="43">
        <v>11</v>
      </c>
      <c r="G19" s="6">
        <v>1045</v>
      </c>
      <c r="H19" s="44">
        <v>9.5</v>
      </c>
      <c r="I19" s="7">
        <v>991</v>
      </c>
      <c r="J19" s="45">
        <v>8.9</v>
      </c>
    </row>
    <row r="20" spans="1:10" ht="35.1" customHeight="1" x14ac:dyDescent="0.15">
      <c r="A20" s="49">
        <v>16</v>
      </c>
      <c r="B20" s="230" t="s">
        <v>102</v>
      </c>
      <c r="C20" s="231"/>
      <c r="D20" s="232"/>
      <c r="E20" s="6">
        <v>116</v>
      </c>
      <c r="F20" s="43">
        <v>1.1000000000000001</v>
      </c>
      <c r="G20" s="6">
        <v>135</v>
      </c>
      <c r="H20" s="44">
        <v>1.2</v>
      </c>
      <c r="I20" s="7">
        <v>138</v>
      </c>
      <c r="J20" s="45">
        <v>1.2</v>
      </c>
    </row>
    <row r="21" spans="1:10" ht="35.1" customHeight="1" x14ac:dyDescent="0.15">
      <c r="A21" s="49">
        <v>17</v>
      </c>
      <c r="B21" s="230" t="s">
        <v>112</v>
      </c>
      <c r="C21" s="231"/>
      <c r="D21" s="232"/>
      <c r="E21" s="6">
        <v>46</v>
      </c>
      <c r="F21" s="43">
        <v>0.4</v>
      </c>
      <c r="G21" s="6">
        <v>44</v>
      </c>
      <c r="H21" s="44">
        <v>0.4</v>
      </c>
      <c r="I21" s="7">
        <v>56</v>
      </c>
      <c r="J21" s="45">
        <v>0.5</v>
      </c>
    </row>
    <row r="22" spans="1:10" ht="35.1" customHeight="1" x14ac:dyDescent="0.15">
      <c r="A22" s="49">
        <v>18</v>
      </c>
      <c r="B22" s="233" t="s">
        <v>114</v>
      </c>
      <c r="C22" s="234"/>
      <c r="D22" s="235"/>
      <c r="E22" s="6">
        <v>131</v>
      </c>
      <c r="F22" s="43">
        <v>1.3</v>
      </c>
      <c r="G22" s="6">
        <v>174</v>
      </c>
      <c r="H22" s="44">
        <v>1.6</v>
      </c>
      <c r="I22" s="7">
        <v>198</v>
      </c>
      <c r="J22" s="45">
        <v>1.8</v>
      </c>
    </row>
    <row r="23" spans="1:10" ht="35.1" customHeight="1" x14ac:dyDescent="0.15">
      <c r="A23" s="49">
        <v>19</v>
      </c>
      <c r="B23" s="230" t="s">
        <v>113</v>
      </c>
      <c r="C23" s="231"/>
      <c r="D23" s="232"/>
      <c r="E23" s="6">
        <v>1290</v>
      </c>
      <c r="F23" s="43">
        <v>12.3</v>
      </c>
      <c r="G23" s="6">
        <v>1321</v>
      </c>
      <c r="H23" s="44">
        <v>12</v>
      </c>
      <c r="I23" s="7">
        <v>1453</v>
      </c>
      <c r="J23" s="75">
        <v>13</v>
      </c>
    </row>
    <row r="24" spans="1:10" ht="35.1" customHeight="1" x14ac:dyDescent="0.15">
      <c r="A24" s="99">
        <v>20</v>
      </c>
      <c r="B24" s="236" t="s">
        <v>5</v>
      </c>
      <c r="C24" s="237"/>
      <c r="D24" s="238"/>
      <c r="E24" s="6">
        <v>140</v>
      </c>
      <c r="F24" s="43">
        <v>1.3</v>
      </c>
      <c r="G24" s="6">
        <v>159</v>
      </c>
      <c r="H24" s="44">
        <v>1.4</v>
      </c>
      <c r="I24" s="7">
        <v>170</v>
      </c>
      <c r="J24" s="45">
        <v>1.5</v>
      </c>
    </row>
    <row r="25" spans="1:10" ht="35.1" customHeight="1" thickBot="1" x14ac:dyDescent="0.2">
      <c r="A25" s="227" t="s">
        <v>6</v>
      </c>
      <c r="B25" s="228"/>
      <c r="C25" s="228"/>
      <c r="D25" s="229"/>
      <c r="E25" s="96">
        <f>SUM(E5:E24)</f>
        <v>10472</v>
      </c>
      <c r="F25" s="120">
        <v>100</v>
      </c>
      <c r="G25" s="79">
        <f>SUM(G5:G24)</f>
        <v>11003</v>
      </c>
      <c r="H25" s="121">
        <v>100</v>
      </c>
      <c r="I25" s="96">
        <f>SUM(I5:I24)</f>
        <v>11169</v>
      </c>
      <c r="J25" s="122">
        <f>SUM(J5:J24)</f>
        <v>100</v>
      </c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25">
    <mergeCell ref="B6:D6"/>
    <mergeCell ref="A3:D4"/>
    <mergeCell ref="E3:F3"/>
    <mergeCell ref="G3:H3"/>
    <mergeCell ref="I3:J3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25:D25"/>
    <mergeCell ref="B19:D19"/>
    <mergeCell ref="B20:D20"/>
    <mergeCell ref="B21:D21"/>
    <mergeCell ref="B22:D22"/>
    <mergeCell ref="B23:D23"/>
    <mergeCell ref="B24:D24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救急（入院・外来）</vt:lpstr>
      <vt:lpstr>救急（市町村別）</vt:lpstr>
      <vt:lpstr>救急（来院方法別）</vt:lpstr>
      <vt:lpstr>主要傷病別</vt:lpstr>
      <vt:lpstr>退院患者疾病</vt:lpstr>
      <vt:lpstr>'救急（入院・外来）'!Print_Area</vt:lpstr>
      <vt:lpstr>'救急（来院方法別）'!Print_Area</vt:lpstr>
      <vt:lpstr>退院患者疾病!Print_Area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TOYOOKA</dc:creator>
  <cp:lastModifiedBy>CYOSEI04</cp:lastModifiedBy>
  <cp:lastPrinted>2018-10-03T01:01:08Z</cp:lastPrinted>
  <dcterms:created xsi:type="dcterms:W3CDTF">2018-06-27T04:34:28Z</dcterms:created>
  <dcterms:modified xsi:type="dcterms:W3CDTF">2018-10-24T01:55:30Z</dcterms:modified>
</cp:coreProperties>
</file>